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30" windowWidth="15480" windowHeight="9070" tabRatio="1000"/>
  </bookViews>
  <sheets>
    <sheet name="ЮНОШИ - (ООШ) (Ст.Н.)" sheetId="43" r:id="rId1"/>
    <sheet name="Дев. - (ООШ) (Ст.Н.)" sheetId="42" r:id="rId2"/>
    <sheet name="ДЕВ - (СОШ) (Ст.Н.)" sheetId="41" r:id="rId3"/>
    <sheet name="ЮНОШИ - (СОШ) (Ст.Н.)" sheetId="40" r:id="rId4"/>
    <sheet name="БОШ-ЮНОШИ - Личники" sheetId="16" r:id="rId5"/>
    <sheet name="БОШ-Итог (Юноши)" sheetId="33" r:id="rId6"/>
    <sheet name="БОШ-Девушки - Личники" sheetId="35" r:id="rId7"/>
    <sheet name="БОШ-Итог (Дев.)" sheetId="36" r:id="rId8"/>
    <sheet name="ЮНОШИ - (СОШ)" sheetId="37" r:id="rId9"/>
    <sheet name="ДЕВ - (СОШ)" sheetId="17" r:id="rId10"/>
    <sheet name="ЮНОШИ - (ООШ)" sheetId="38" r:id="rId11"/>
    <sheet name="Дев. - (ООШ)" sheetId="39" r:id="rId12"/>
  </sheets>
  <definedNames>
    <definedName name="_xlnm.Print_Area" localSheetId="7">'БОШ-Итог (Дев.)'!$A$1:$H$18</definedName>
    <definedName name="_xlnm.Print_Area" localSheetId="5">'БОШ-Итог (Юноши)'!$A$1:$H$18</definedName>
  </definedNames>
  <calcPr calcId="124519"/>
</workbook>
</file>

<file path=xl/calcChain.xml><?xml version="1.0" encoding="utf-8"?>
<calcChain xmlns="http://schemas.openxmlformats.org/spreadsheetml/2006/main">
  <c r="H9" i="43"/>
  <c r="H8"/>
  <c r="H7"/>
  <c r="H6"/>
  <c r="H9" i="42"/>
  <c r="H8"/>
  <c r="H7"/>
  <c r="H6"/>
  <c r="H18" i="41"/>
  <c r="H17"/>
  <c r="H16"/>
  <c r="H15"/>
  <c r="H14"/>
  <c r="H13"/>
  <c r="H12"/>
  <c r="H11"/>
  <c r="H10"/>
  <c r="H9"/>
  <c r="H8"/>
  <c r="H7"/>
  <c r="H6"/>
  <c r="I18" i="40"/>
  <c r="I19"/>
  <c r="G19"/>
  <c r="I17"/>
  <c r="G17"/>
  <c r="I16"/>
  <c r="I15"/>
  <c r="I14"/>
  <c r="I13"/>
  <c r="G13"/>
  <c r="I12"/>
  <c r="G12"/>
  <c r="I11"/>
  <c r="I10"/>
  <c r="G10"/>
  <c r="I9"/>
  <c r="I8"/>
  <c r="I7"/>
  <c r="G6"/>
  <c r="I7" i="16"/>
  <c r="I8"/>
  <c r="I9"/>
  <c r="I10"/>
  <c r="I11"/>
  <c r="I13"/>
  <c r="I14"/>
  <c r="I15"/>
  <c r="H12" i="38"/>
  <c r="H11"/>
  <c r="H10"/>
  <c r="H9"/>
  <c r="H8"/>
  <c r="H7"/>
  <c r="H6"/>
  <c r="H12" i="39"/>
  <c r="H11"/>
  <c r="H10"/>
  <c r="H9"/>
  <c r="H8"/>
  <c r="H7"/>
  <c r="H6"/>
  <c r="G18" i="37"/>
  <c r="G24"/>
  <c r="G22"/>
  <c r="G10"/>
  <c r="G27"/>
  <c r="G15"/>
  <c r="G11"/>
  <c r="G6"/>
  <c r="G31"/>
  <c r="G14"/>
  <c r="G19"/>
  <c r="G26"/>
  <c r="G28"/>
  <c r="D11" i="36"/>
  <c r="D7"/>
  <c r="D8"/>
  <c r="D9"/>
  <c r="D10"/>
  <c r="D12"/>
  <c r="D13"/>
  <c r="D14"/>
  <c r="D15"/>
  <c r="C7"/>
  <c r="C8"/>
  <c r="C9"/>
  <c r="C10"/>
  <c r="C11"/>
  <c r="C12"/>
  <c r="C13"/>
  <c r="C14"/>
  <c r="C15"/>
  <c r="B7"/>
  <c r="B8"/>
  <c r="B9"/>
  <c r="B10"/>
  <c r="B11"/>
  <c r="B12"/>
  <c r="B13"/>
  <c r="B14"/>
  <c r="B15"/>
  <c r="D6"/>
  <c r="C6"/>
  <c r="B6"/>
  <c r="E16"/>
  <c r="C16"/>
  <c r="B16"/>
  <c r="G13" i="35"/>
  <c r="G12"/>
  <c r="G11"/>
  <c r="G8"/>
  <c r="I6" i="40" l="1"/>
  <c r="I27" i="37"/>
  <c r="I25"/>
  <c r="I9"/>
  <c r="I24"/>
  <c r="I20"/>
  <c r="I15"/>
  <c r="I12"/>
  <c r="I22"/>
  <c r="I18"/>
  <c r="I16"/>
  <c r="I31"/>
  <c r="I7"/>
  <c r="H8" i="35"/>
  <c r="I8" s="1"/>
  <c r="I7"/>
  <c r="I19" i="37"/>
  <c r="I10"/>
  <c r="I28"/>
  <c r="I23"/>
  <c r="I13"/>
  <c r="I8"/>
  <c r="H6"/>
  <c r="I6" s="1"/>
  <c r="I17"/>
  <c r="I26"/>
  <c r="I14"/>
  <c r="I11"/>
  <c r="I21"/>
  <c r="I30"/>
  <c r="I29"/>
  <c r="I6" i="35"/>
  <c r="E6" i="36" s="1"/>
  <c r="I11" i="35"/>
  <c r="E11" i="36" s="1"/>
  <c r="I10" i="35"/>
  <c r="I9"/>
  <c r="I13"/>
  <c r="E13" i="36" s="1"/>
  <c r="I12" i="35"/>
  <c r="I15"/>
  <c r="E15" i="36" s="1"/>
  <c r="E9" l="1"/>
  <c r="E7"/>
  <c r="E8"/>
  <c r="F8"/>
  <c r="E14"/>
  <c r="F14"/>
  <c r="E10"/>
  <c r="F10"/>
  <c r="F6"/>
  <c r="F12"/>
  <c r="E12"/>
  <c r="G14" l="1"/>
  <c r="H14" s="1"/>
  <c r="G8"/>
  <c r="H8" s="1"/>
  <c r="G6"/>
  <c r="H6" s="1"/>
  <c r="G12"/>
  <c r="H12" s="1"/>
  <c r="G10"/>
  <c r="H10" s="1"/>
  <c r="D7" i="33" l="1"/>
  <c r="D8"/>
  <c r="D9"/>
  <c r="D10"/>
  <c r="D11"/>
  <c r="D12"/>
  <c r="D13"/>
  <c r="D14"/>
  <c r="D15"/>
  <c r="D6"/>
  <c r="C7"/>
  <c r="C8"/>
  <c r="C9"/>
  <c r="C10"/>
  <c r="C11"/>
  <c r="C12"/>
  <c r="C13"/>
  <c r="C14"/>
  <c r="C15"/>
  <c r="C16"/>
  <c r="C6"/>
  <c r="B7"/>
  <c r="B8"/>
  <c r="B9"/>
  <c r="B10"/>
  <c r="B11"/>
  <c r="B12"/>
  <c r="B13"/>
  <c r="B14"/>
  <c r="B15"/>
  <c r="B16"/>
  <c r="B6"/>
  <c r="E16" l="1"/>
  <c r="G11" i="16" l="1"/>
  <c r="G12"/>
  <c r="G7" l="1"/>
  <c r="G8"/>
  <c r="G9"/>
  <c r="G10"/>
  <c r="G14"/>
  <c r="I6" l="1"/>
  <c r="H12"/>
  <c r="I12" s="1"/>
  <c r="E14" i="33" l="1"/>
  <c r="F14"/>
  <c r="F10"/>
  <c r="E15"/>
  <c r="E9"/>
  <c r="E11"/>
  <c r="F12"/>
  <c r="E8"/>
  <c r="F8"/>
  <c r="E7"/>
  <c r="E13"/>
  <c r="E6"/>
  <c r="F6"/>
  <c r="E10"/>
  <c r="E12"/>
  <c r="H7" i="17" l="1"/>
  <c r="H27"/>
  <c r="H16"/>
  <c r="H30"/>
  <c r="H18"/>
  <c r="H26"/>
  <c r="H9"/>
  <c r="H20"/>
  <c r="H29"/>
  <c r="H28"/>
  <c r="H22"/>
  <c r="H8"/>
  <c r="H21"/>
  <c r="H6"/>
  <c r="H23"/>
  <c r="H17"/>
  <c r="H10"/>
  <c r="H19"/>
  <c r="H13"/>
  <c r="H12"/>
  <c r="H15"/>
  <c r="H25"/>
  <c r="H14"/>
  <c r="H11"/>
  <c r="H24"/>
  <c r="G6" i="33" l="1"/>
  <c r="H6" s="1"/>
  <c r="G8"/>
  <c r="H8" s="1"/>
  <c r="G10"/>
  <c r="H10" s="1"/>
  <c r="G12"/>
  <c r="H12" s="1"/>
  <c r="G14"/>
  <c r="H14" s="1"/>
</calcChain>
</file>

<file path=xl/sharedStrings.xml><?xml version="1.0" encoding="utf-8"?>
<sst xmlns="http://schemas.openxmlformats.org/spreadsheetml/2006/main" count="529" uniqueCount="194">
  <si>
    <t>Школа</t>
  </si>
  <si>
    <t>Главный судья: ______________________________</t>
  </si>
  <si>
    <t>№ п/п</t>
  </si>
  <si>
    <t>Резуль-таты</t>
  </si>
  <si>
    <t>Старт</t>
  </si>
  <si>
    <t>Финиш</t>
  </si>
  <si>
    <t>Место</t>
  </si>
  <si>
    <t>Фамилия, и.о.</t>
  </si>
  <si>
    <t>Нагрудной номер</t>
  </si>
  <si>
    <t>МБОУ «Таканышская СОШ»</t>
  </si>
  <si>
    <t>МБОУ «Зверосовхозская СОШ»</t>
  </si>
  <si>
    <t>ОЧКИ</t>
  </si>
  <si>
    <t>МБОУ «Дюсьметьевская СОШ»</t>
  </si>
  <si>
    <t>МБОУ «Зюринская СОШ»</t>
  </si>
  <si>
    <t>МБОУ «Кляушская СОШ»</t>
  </si>
  <si>
    <t>МБОУ «Куюк-Ерыксинская СОШ»</t>
  </si>
  <si>
    <t>МБОУ «Нижнеошминская СОШ»</t>
  </si>
  <si>
    <t>МБОУ «Нижнесуньская СОШ»</t>
  </si>
  <si>
    <t>МБОУ «Нижнеякинская СОШ»</t>
  </si>
  <si>
    <t>МБОУ «Олуязский лицей»</t>
  </si>
  <si>
    <t>МБОУ «Сокольская СОШ»</t>
  </si>
  <si>
    <t>МБОУ «Тавельская СОШ»</t>
  </si>
  <si>
    <t>МБОУ «Усалинская СОШ»</t>
  </si>
  <si>
    <t>МБОУ «Шадчинская СОШ»</t>
  </si>
  <si>
    <t>Протокол по легкоатлетическому кроссу в рамках "Старты надежд"</t>
  </si>
  <si>
    <t>Базовые школы</t>
  </si>
  <si>
    <t>18.09.2024</t>
  </si>
  <si>
    <t>ЮНОШИ - 1000 м.</t>
  </si>
  <si>
    <t>Нагр-й номер</t>
  </si>
  <si>
    <t>Итоговый протокол  по легкоатлетическому кроссу  в рамках "Старты надежд"</t>
  </si>
  <si>
    <t>очки</t>
  </si>
  <si>
    <t>Сумма очков</t>
  </si>
  <si>
    <t>ОЧКИ "Ст. над."</t>
  </si>
  <si>
    <r>
      <t>Базовые школы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</t>
    </r>
    <r>
      <rPr>
        <b/>
        <u/>
        <sz val="14"/>
        <color theme="1"/>
        <rFont val="Calibri"/>
        <family val="2"/>
        <charset val="204"/>
        <scheme val="minor"/>
      </rPr>
      <t>ЮНОШИ - 1000 м.</t>
    </r>
  </si>
  <si>
    <t>МБОУ «СОШ №1»</t>
  </si>
  <si>
    <t>МБОУ «Лицей№2»</t>
  </si>
  <si>
    <t>МБОУ «СОШ №3»</t>
  </si>
  <si>
    <t>МБОУ «СОШ №4»</t>
  </si>
  <si>
    <t>ГАПОУ «Мамадышский ПК»</t>
  </si>
  <si>
    <t>ДЕВУШКИ - 500 м.</t>
  </si>
  <si>
    <r>
      <t>Базовые школы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ДЕВУШКИ - 500 м.</t>
    </r>
  </si>
  <si>
    <r>
      <t xml:space="preserve">Главный судья: </t>
    </r>
    <r>
      <rPr>
        <u/>
        <sz val="14"/>
        <color theme="1"/>
        <rFont val="Times New Roman"/>
        <family val="1"/>
        <charset val="204"/>
      </rPr>
      <t>Мухаметзянов И.И.</t>
    </r>
  </si>
  <si>
    <r>
      <t xml:space="preserve">Главный секретарь: </t>
    </r>
    <r>
      <rPr>
        <u/>
        <sz val="14"/>
        <color theme="1"/>
        <rFont val="Times New Roman"/>
        <family val="1"/>
        <charset val="204"/>
      </rPr>
      <t>Платонов В.И.</t>
    </r>
  </si>
  <si>
    <t>СЕЛЬСКИЕ школы</t>
  </si>
  <si>
    <t>ОСНОВНЫЕ школы</t>
  </si>
  <si>
    <t>МБОУ «Омарская СОШ»</t>
  </si>
  <si>
    <t>МБОУ «Малосуньская ООШ»</t>
  </si>
  <si>
    <t>МБОУ «Кемеш-Кульская ООШ»</t>
  </si>
  <si>
    <t>ГБОУ «Мамадышская школа-интернат»</t>
  </si>
  <si>
    <t>Шестеркин Егор</t>
  </si>
  <si>
    <t>Булашов Егор</t>
  </si>
  <si>
    <t>Галиуллин Юсуф</t>
  </si>
  <si>
    <t>Гарифуллин Фанзиль</t>
  </si>
  <si>
    <t>Хазиев Амир</t>
  </si>
  <si>
    <t>Рожков Радмир</t>
  </si>
  <si>
    <t>Антонов Эмильян</t>
  </si>
  <si>
    <t>Балякина Татьяна</t>
  </si>
  <si>
    <t>Мартынова Марина</t>
  </si>
  <si>
    <t>Салахова Нурзиля</t>
  </si>
  <si>
    <t>Гарипова Зиля</t>
  </si>
  <si>
    <t>Закиева Зухра</t>
  </si>
  <si>
    <t xml:space="preserve">Фоминова Алена </t>
  </si>
  <si>
    <t>Ванишнина Ирина</t>
  </si>
  <si>
    <t>1.57.95</t>
  </si>
  <si>
    <t>1.42.48</t>
  </si>
  <si>
    <t>1.58.34</t>
  </si>
  <si>
    <t>2.01.75</t>
  </si>
  <si>
    <t>2.02.90</t>
  </si>
  <si>
    <t>2.05.58</t>
  </si>
  <si>
    <t>2.04.65</t>
  </si>
  <si>
    <t>3.40.08</t>
  </si>
  <si>
    <t>3.56.27</t>
  </si>
  <si>
    <t>4.03.80</t>
  </si>
  <si>
    <t>4.09.25</t>
  </si>
  <si>
    <t>4.14.76</t>
  </si>
  <si>
    <t>4.22.79</t>
  </si>
  <si>
    <t>4.25.34</t>
  </si>
  <si>
    <t>Сафаргалиев Замир</t>
  </si>
  <si>
    <t>Обманов Артемий</t>
  </si>
  <si>
    <t>Мухаметзянов Тимур</t>
  </si>
  <si>
    <t>Хуснутдинов Инсаф</t>
  </si>
  <si>
    <t>Ахметшин Марат</t>
  </si>
  <si>
    <t>Гуня Данилл</t>
  </si>
  <si>
    <t>Хадеев Даниль</t>
  </si>
  <si>
    <t>Ханов Раниль</t>
  </si>
  <si>
    <t>Васильев Данил</t>
  </si>
  <si>
    <t>Сергин Максим</t>
  </si>
  <si>
    <t>3.49.63</t>
  </si>
  <si>
    <t>3.02.89</t>
  </si>
  <si>
    <t>3.18.71</t>
  </si>
  <si>
    <t>Зиннатова Фарида</t>
  </si>
  <si>
    <t>1.52.70</t>
  </si>
  <si>
    <t>Петрова Диана</t>
  </si>
  <si>
    <t>Бастринина Дарья</t>
  </si>
  <si>
    <t>Расулова Амина</t>
  </si>
  <si>
    <t>Гасимова Дарина</t>
  </si>
  <si>
    <t>Краснова Елена</t>
  </si>
  <si>
    <t>Антонова Амина</t>
  </si>
  <si>
    <t>Антонова Лиана</t>
  </si>
  <si>
    <t>Ялалова Нурида</t>
  </si>
  <si>
    <t>1.52:70</t>
  </si>
  <si>
    <t>1.46.82</t>
  </si>
  <si>
    <t>1.43.69</t>
  </si>
  <si>
    <t>1.39.94</t>
  </si>
  <si>
    <t>1.56.88</t>
  </si>
  <si>
    <t>Степанов Анатолий</t>
  </si>
  <si>
    <t>Петров Роман</t>
  </si>
  <si>
    <t>Хабибуллин Ильназ</t>
  </si>
  <si>
    <t>Ефимов Никита</t>
  </si>
  <si>
    <t>Абузаров Ильназ</t>
  </si>
  <si>
    <t>Семенов Ярослав</t>
  </si>
  <si>
    <t>Гридчин Илья</t>
  </si>
  <si>
    <t>Лопанов Вадим</t>
  </si>
  <si>
    <t>Гараев Айрат</t>
  </si>
  <si>
    <t>Ахметзянов Булат</t>
  </si>
  <si>
    <t>Абдуллин Расих</t>
  </si>
  <si>
    <t>Ганеев Анвар</t>
  </si>
  <si>
    <t>Гасимов Илвир</t>
  </si>
  <si>
    <t>Ахметгалеев Данил</t>
  </si>
  <si>
    <t>Заляев Камиль</t>
  </si>
  <si>
    <t>Ганиев Раяз</t>
  </si>
  <si>
    <t>Пустобаев Кирилл</t>
  </si>
  <si>
    <t>Максимов Николай</t>
  </si>
  <si>
    <t>Будылин Антон</t>
  </si>
  <si>
    <t>Дегтярев Алексей</t>
  </si>
  <si>
    <t>Яппаров Ильяс</t>
  </si>
  <si>
    <t>Каменщиков Артур</t>
  </si>
  <si>
    <t>Нургалиев Ильнур</t>
  </si>
  <si>
    <t>Галеев Динар</t>
  </si>
  <si>
    <t>Сергеев Сергей</t>
  </si>
  <si>
    <t>Антонов Богдан</t>
  </si>
  <si>
    <t>3.51.89</t>
  </si>
  <si>
    <t>3.50.60</t>
  </si>
  <si>
    <t>4.14.61</t>
  </si>
  <si>
    <t>4.10.96</t>
  </si>
  <si>
    <t>4.01.83</t>
  </si>
  <si>
    <t>3.31.75</t>
  </si>
  <si>
    <t>3.23.84</t>
  </si>
  <si>
    <t>3.39.73</t>
  </si>
  <si>
    <t>5.10.61</t>
  </si>
  <si>
    <t>4.53.66</t>
  </si>
  <si>
    <t>3.17.81</t>
  </si>
  <si>
    <t>4.00.99</t>
  </si>
  <si>
    <t>3.16.98</t>
  </si>
  <si>
    <t>Султангараева Гузель</t>
  </si>
  <si>
    <t>2.04.05</t>
  </si>
  <si>
    <t>Григорьева Кристина</t>
  </si>
  <si>
    <t>1.55.01</t>
  </si>
  <si>
    <t>Валеева Айгуль</t>
  </si>
  <si>
    <t>2.17.29</t>
  </si>
  <si>
    <t>Рюмочкина Милана</t>
  </si>
  <si>
    <t>1.58.20</t>
  </si>
  <si>
    <t xml:space="preserve">Гилаева Лейсан </t>
  </si>
  <si>
    <t>1.47.94</t>
  </si>
  <si>
    <t>Вятская Лиана</t>
  </si>
  <si>
    <t>1.44.36</t>
  </si>
  <si>
    <t>Никитина Серафима</t>
  </si>
  <si>
    <t>2.06.78</t>
  </si>
  <si>
    <t>Лопанова Екатерина</t>
  </si>
  <si>
    <t>2.00.59</t>
  </si>
  <si>
    <t>Садикова Алина</t>
  </si>
  <si>
    <t>2.02.92</t>
  </si>
  <si>
    <t>Абдуллина Софья</t>
  </si>
  <si>
    <t>1.47.19</t>
  </si>
  <si>
    <t>Фатихова Камиля</t>
  </si>
  <si>
    <t>1.46.80</t>
  </si>
  <si>
    <t>Трушова Арина</t>
  </si>
  <si>
    <t>1.39.50</t>
  </si>
  <si>
    <t>Домнина Розанна</t>
  </si>
  <si>
    <t>1.38.81</t>
  </si>
  <si>
    <t>Каримова Ирка</t>
  </si>
  <si>
    <t>2.02.32</t>
  </si>
  <si>
    <t>Гаптрахимова Зиля</t>
  </si>
  <si>
    <t>1.50.96</t>
  </si>
  <si>
    <t>Загирова Диляра</t>
  </si>
  <si>
    <t>2.19.86</t>
  </si>
  <si>
    <t>Мубаракшина Алиса</t>
  </si>
  <si>
    <t>2.11.09</t>
  </si>
  <si>
    <t>Максимова Валерия</t>
  </si>
  <si>
    <t>2.03.05</t>
  </si>
  <si>
    <t>Суханова Арина</t>
  </si>
  <si>
    <t>2.30.43</t>
  </si>
  <si>
    <t>Очилова Азалия</t>
  </si>
  <si>
    <t>1.45.00</t>
  </si>
  <si>
    <t>Федотова Диана</t>
  </si>
  <si>
    <t>1.46.65</t>
  </si>
  <si>
    <t>Гайнуллина Дина</t>
  </si>
  <si>
    <t>2.02.40</t>
  </si>
  <si>
    <t>Хамитова Алия</t>
  </si>
  <si>
    <t>2.09.44</t>
  </si>
  <si>
    <t>Мингазова Рузиля</t>
  </si>
  <si>
    <t>1.36.24</t>
  </si>
  <si>
    <t>Мубаракшина Эльмира</t>
  </si>
  <si>
    <t>1.40.35</t>
  </si>
</sst>
</file>

<file path=xl/styles.xml><?xml version="1.0" encoding="utf-8"?>
<styleSheet xmlns="http://schemas.openxmlformats.org/spreadsheetml/2006/main">
  <numFmts count="1">
    <numFmt numFmtId="164" formatCode="h:mm:ss;@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Protection="1"/>
    <xf numFmtId="0" fontId="1" fillId="0" borderId="0" xfId="0" applyFont="1" applyFill="1" applyBorder="1" applyProtection="1"/>
    <xf numFmtId="0" fontId="0" fillId="0" borderId="0" xfId="0" applyFill="1" applyAlignment="1" applyProtection="1">
      <alignment horizontal="center"/>
    </xf>
    <xf numFmtId="14" fontId="4" fillId="0" borderId="0" xfId="0" applyNumberFormat="1" applyFont="1" applyFill="1" applyBorder="1" applyAlignment="1" applyProtection="1">
      <alignment horizontal="right"/>
    </xf>
    <xf numFmtId="2" fontId="0" fillId="0" borderId="3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vertical="center" wrapText="1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4" fontId="9" fillId="0" borderId="0" xfId="0" applyNumberFormat="1" applyFont="1" applyFill="1" applyBorder="1" applyAlignment="1" applyProtection="1">
      <alignment horizontal="right"/>
    </xf>
    <xf numFmtId="0" fontId="10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>
      <alignment horizontal="center" vertical="center"/>
    </xf>
    <xf numFmtId="0" fontId="6" fillId="0" borderId="0" xfId="0" applyFont="1" applyFill="1" applyProtection="1"/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/>
    <xf numFmtId="164" fontId="8" fillId="0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view="pageBreakPreview" zoomScale="80" zoomScaleSheetLayoutView="80" workbookViewId="0">
      <selection activeCell="L9" sqref="L9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0" style="1" customWidth="1"/>
    <col min="4" max="4" width="38.08984375" style="1" customWidth="1"/>
    <col min="5" max="5" width="8.6328125" style="1" customWidth="1"/>
    <col min="6" max="6" width="9.81640625" style="1" customWidth="1"/>
    <col min="7" max="7" width="8.7265625" style="1" customWidth="1"/>
    <col min="8" max="8" width="8" style="1" customWidth="1"/>
    <col min="9" max="16384" width="9.08984375" style="1"/>
  </cols>
  <sheetData>
    <row r="1" spans="1:8" ht="21">
      <c r="B1" s="31" t="s">
        <v>24</v>
      </c>
      <c r="C1" s="31"/>
      <c r="D1" s="31"/>
      <c r="E1" s="31"/>
      <c r="F1" s="31"/>
      <c r="G1" s="31"/>
    </row>
    <row r="2" spans="1:8" ht="21">
      <c r="B2" s="32" t="s">
        <v>44</v>
      </c>
      <c r="C2" s="32"/>
      <c r="D2" s="32"/>
      <c r="E2" s="32"/>
      <c r="F2" s="32"/>
      <c r="G2" s="32"/>
    </row>
    <row r="3" spans="1:8" ht="16.5" customHeight="1">
      <c r="B3" s="13" t="s">
        <v>26</v>
      </c>
      <c r="C3" s="4"/>
      <c r="D3" s="2"/>
      <c r="E3" s="2"/>
      <c r="F3" s="33" t="s">
        <v>27</v>
      </c>
      <c r="G3" s="33"/>
    </row>
    <row r="5" spans="1:8" ht="61" customHeight="1" thickBot="1">
      <c r="A5" s="16" t="s">
        <v>2</v>
      </c>
      <c r="B5" s="16" t="s">
        <v>7</v>
      </c>
      <c r="C5" s="16" t="s">
        <v>28</v>
      </c>
      <c r="D5" s="16" t="s">
        <v>0</v>
      </c>
      <c r="E5" s="16" t="s">
        <v>4</v>
      </c>
      <c r="F5" s="16" t="s">
        <v>5</v>
      </c>
      <c r="G5" s="16" t="s">
        <v>6</v>
      </c>
      <c r="H5" s="16" t="s">
        <v>11</v>
      </c>
    </row>
    <row r="6" spans="1:8" ht="22" customHeight="1" thickBot="1">
      <c r="A6" s="26">
        <v>1</v>
      </c>
      <c r="B6" s="7" t="s">
        <v>51</v>
      </c>
      <c r="C6" s="25">
        <v>50</v>
      </c>
      <c r="D6" s="12" t="s">
        <v>46</v>
      </c>
      <c r="E6" s="9">
        <v>0</v>
      </c>
      <c r="F6" s="9" t="s">
        <v>70</v>
      </c>
      <c r="G6" s="21">
        <v>1</v>
      </c>
      <c r="H6" s="22">
        <f t="shared" ref="H6:H9" si="0"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26">
        <v>2</v>
      </c>
      <c r="B7" s="7" t="s">
        <v>53</v>
      </c>
      <c r="C7" s="25">
        <v>49</v>
      </c>
      <c r="D7" s="12" t="s">
        <v>47</v>
      </c>
      <c r="E7" s="9">
        <v>0</v>
      </c>
      <c r="F7" s="9" t="s">
        <v>71</v>
      </c>
      <c r="G7" s="21">
        <v>2</v>
      </c>
      <c r="H7" s="22">
        <f t="shared" si="0"/>
        <v>47</v>
      </c>
    </row>
    <row r="8" spans="1:8" ht="22" customHeight="1" thickBot="1">
      <c r="A8" s="26">
        <v>3</v>
      </c>
      <c r="B8" s="7" t="s">
        <v>49</v>
      </c>
      <c r="C8" s="25">
        <v>23</v>
      </c>
      <c r="D8" s="24" t="s">
        <v>45</v>
      </c>
      <c r="E8" s="9">
        <v>0</v>
      </c>
      <c r="F8" s="9" t="s">
        <v>73</v>
      </c>
      <c r="G8" s="21">
        <v>3</v>
      </c>
      <c r="H8" s="22">
        <f t="shared" si="0"/>
        <v>44</v>
      </c>
    </row>
    <row r="9" spans="1:8" ht="22" customHeight="1">
      <c r="A9" s="26">
        <v>4</v>
      </c>
      <c r="B9" s="7" t="s">
        <v>55</v>
      </c>
      <c r="C9" s="25">
        <v>25</v>
      </c>
      <c r="D9" s="12" t="s">
        <v>48</v>
      </c>
      <c r="E9" s="9">
        <v>0</v>
      </c>
      <c r="F9" s="9" t="s">
        <v>74</v>
      </c>
      <c r="G9" s="21">
        <v>4</v>
      </c>
      <c r="H9" s="22">
        <f t="shared" si="0"/>
        <v>42</v>
      </c>
    </row>
    <row r="10" spans="1:8" ht="0.65" customHeight="1"/>
    <row r="11" spans="1:8" ht="22" customHeight="1">
      <c r="B11" s="19" t="s">
        <v>41</v>
      </c>
      <c r="C11" s="19"/>
      <c r="D11" s="19"/>
      <c r="E11" s="3"/>
    </row>
    <row r="12" spans="1:8" ht="22" customHeight="1">
      <c r="B12" s="19" t="s">
        <v>42</v>
      </c>
      <c r="C12" s="19"/>
      <c r="D12" s="19"/>
    </row>
    <row r="13" spans="1:8" ht="22" customHeight="1"/>
    <row r="14" spans="1:8" ht="22" customHeight="1"/>
    <row r="15" spans="1:8" ht="22" customHeight="1"/>
    <row r="18" ht="15" customHeight="1"/>
  </sheetData>
  <mergeCells count="3">
    <mergeCell ref="B1:G1"/>
    <mergeCell ref="B2:G2"/>
    <mergeCell ref="F3:G3"/>
  </mergeCells>
  <pageMargins left="0.25" right="0.25" top="0.75" bottom="0.75" header="0.3" footer="0.3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9"/>
  <sheetViews>
    <sheetView view="pageBreakPreview" zoomScale="80" zoomScaleSheetLayoutView="80" workbookViewId="0">
      <selection activeCell="I7" sqref="I7"/>
    </sheetView>
  </sheetViews>
  <sheetFormatPr defaultColWidth="9.08984375" defaultRowHeight="14.5"/>
  <cols>
    <col min="1" max="1" width="5" style="1" customWidth="1"/>
    <col min="2" max="2" width="28.1796875" style="1" customWidth="1"/>
    <col min="3" max="3" width="12.36328125" style="1" customWidth="1"/>
    <col min="4" max="4" width="32.54296875" style="1" customWidth="1"/>
    <col min="5" max="5" width="8.6328125" style="1" customWidth="1"/>
    <col min="6" max="6" width="9.81640625" style="1" customWidth="1"/>
    <col min="7" max="7" width="8.7265625" style="1" customWidth="1"/>
    <col min="8" max="8" width="8" style="1" customWidth="1"/>
    <col min="9" max="16384" width="9.08984375" style="1"/>
  </cols>
  <sheetData>
    <row r="1" spans="1:8" ht="21">
      <c r="B1" s="31" t="s">
        <v>24</v>
      </c>
      <c r="C1" s="31"/>
      <c r="D1" s="31"/>
      <c r="E1" s="31"/>
      <c r="F1" s="31"/>
      <c r="G1" s="31"/>
    </row>
    <row r="2" spans="1:8" ht="21">
      <c r="B2" s="32" t="s">
        <v>43</v>
      </c>
      <c r="C2" s="32"/>
      <c r="D2" s="32"/>
      <c r="E2" s="32"/>
      <c r="F2" s="32"/>
      <c r="G2" s="32"/>
    </row>
    <row r="3" spans="1:8" ht="16.5" customHeight="1">
      <c r="B3" s="13" t="s">
        <v>26</v>
      </c>
      <c r="C3" s="4"/>
      <c r="D3" s="2"/>
      <c r="E3" s="2"/>
      <c r="F3" s="28" t="s">
        <v>39</v>
      </c>
      <c r="G3" s="28"/>
    </row>
    <row r="5" spans="1:8" ht="36.5" thickBot="1">
      <c r="A5" s="16" t="s">
        <v>2</v>
      </c>
      <c r="B5" s="16" t="s">
        <v>7</v>
      </c>
      <c r="C5" s="16" t="s">
        <v>8</v>
      </c>
      <c r="D5" s="16" t="s">
        <v>0</v>
      </c>
      <c r="E5" s="16" t="s">
        <v>4</v>
      </c>
      <c r="F5" s="16" t="s">
        <v>5</v>
      </c>
      <c r="G5" s="16" t="s">
        <v>6</v>
      </c>
      <c r="H5" s="16" t="s">
        <v>11</v>
      </c>
    </row>
    <row r="6" spans="1:8" ht="22" customHeight="1" thickBot="1">
      <c r="A6" s="6">
        <v>1</v>
      </c>
      <c r="B6" s="7" t="s">
        <v>190</v>
      </c>
      <c r="C6" s="25">
        <v>24</v>
      </c>
      <c r="D6" s="12" t="s">
        <v>23</v>
      </c>
      <c r="E6" s="9">
        <v>0</v>
      </c>
      <c r="F6" s="9" t="s">
        <v>191</v>
      </c>
      <c r="G6" s="21">
        <v>1</v>
      </c>
      <c r="H6" s="22">
        <f t="shared" ref="H6:H30" si="0"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6">
        <v>2</v>
      </c>
      <c r="B7" s="7" t="s">
        <v>168</v>
      </c>
      <c r="C7" s="25">
        <v>27</v>
      </c>
      <c r="D7" s="12" t="s">
        <v>17</v>
      </c>
      <c r="E7" s="9">
        <v>0</v>
      </c>
      <c r="F7" s="9" t="s">
        <v>169</v>
      </c>
      <c r="G7" s="21">
        <v>2</v>
      </c>
      <c r="H7" s="22">
        <f t="shared" si="0"/>
        <v>47</v>
      </c>
    </row>
    <row r="8" spans="1:8" ht="22" customHeight="1" thickBot="1">
      <c r="A8" s="6">
        <v>3</v>
      </c>
      <c r="B8" s="7" t="s">
        <v>166</v>
      </c>
      <c r="C8" s="25">
        <v>29</v>
      </c>
      <c r="D8" s="12" t="s">
        <v>17</v>
      </c>
      <c r="E8" s="9">
        <v>0</v>
      </c>
      <c r="F8" s="9" t="s">
        <v>167</v>
      </c>
      <c r="G8" s="21">
        <v>3</v>
      </c>
      <c r="H8" s="22">
        <f t="shared" si="0"/>
        <v>44</v>
      </c>
    </row>
    <row r="9" spans="1:8" ht="22" customHeight="1" thickBot="1">
      <c r="A9" s="6">
        <v>4</v>
      </c>
      <c r="B9" s="7" t="s">
        <v>192</v>
      </c>
      <c r="C9" s="25">
        <v>23</v>
      </c>
      <c r="D9" s="12" t="s">
        <v>23</v>
      </c>
      <c r="E9" s="9">
        <v>0</v>
      </c>
      <c r="F9" s="9" t="s">
        <v>193</v>
      </c>
      <c r="G9" s="21">
        <v>4</v>
      </c>
      <c r="H9" s="22">
        <f t="shared" si="0"/>
        <v>42</v>
      </c>
    </row>
    <row r="10" spans="1:8" ht="22" customHeight="1" thickBot="1">
      <c r="A10" s="6">
        <v>5</v>
      </c>
      <c r="B10" s="7" t="s">
        <v>154</v>
      </c>
      <c r="C10" s="25">
        <v>28</v>
      </c>
      <c r="D10" s="12" t="s">
        <v>13</v>
      </c>
      <c r="E10" s="9">
        <v>0</v>
      </c>
      <c r="F10" s="9" t="s">
        <v>155</v>
      </c>
      <c r="G10" s="21">
        <v>5</v>
      </c>
      <c r="H10" s="22">
        <f t="shared" si="0"/>
        <v>40</v>
      </c>
    </row>
    <row r="11" spans="1:8" ht="22" customHeight="1" thickBot="1">
      <c r="A11" s="6">
        <v>6</v>
      </c>
      <c r="B11" s="7" t="s">
        <v>182</v>
      </c>
      <c r="C11" s="25">
        <v>37</v>
      </c>
      <c r="D11" s="12" t="s">
        <v>21</v>
      </c>
      <c r="E11" s="9">
        <v>0</v>
      </c>
      <c r="F11" s="9" t="s">
        <v>183</v>
      </c>
      <c r="G11" s="21">
        <v>6</v>
      </c>
      <c r="H11" s="22">
        <f t="shared" si="0"/>
        <v>38</v>
      </c>
    </row>
    <row r="12" spans="1:8" ht="22" customHeight="1" thickBot="1">
      <c r="A12" s="6">
        <v>7</v>
      </c>
      <c r="B12" s="7" t="s">
        <v>184</v>
      </c>
      <c r="C12" s="25">
        <v>35</v>
      </c>
      <c r="D12" s="12" t="s">
        <v>21</v>
      </c>
      <c r="E12" s="9">
        <v>0</v>
      </c>
      <c r="F12" s="9" t="s">
        <v>185</v>
      </c>
      <c r="G12" s="21">
        <v>7</v>
      </c>
      <c r="H12" s="22">
        <f t="shared" si="0"/>
        <v>37</v>
      </c>
    </row>
    <row r="13" spans="1:8" ht="22" customHeight="1" thickBot="1">
      <c r="A13" s="6">
        <v>8</v>
      </c>
      <c r="B13" s="7" t="s">
        <v>164</v>
      </c>
      <c r="C13" s="25">
        <v>30</v>
      </c>
      <c r="D13" s="12" t="s">
        <v>16</v>
      </c>
      <c r="E13" s="9">
        <v>0</v>
      </c>
      <c r="F13" s="9" t="s">
        <v>165</v>
      </c>
      <c r="G13" s="21">
        <v>8</v>
      </c>
      <c r="H13" s="22">
        <f t="shared" si="0"/>
        <v>36</v>
      </c>
    </row>
    <row r="14" spans="1:8" ht="22" customHeight="1" thickBot="1">
      <c r="A14" s="6">
        <v>9</v>
      </c>
      <c r="B14" s="7" t="s">
        <v>162</v>
      </c>
      <c r="C14" s="25">
        <v>25</v>
      </c>
      <c r="D14" s="12" t="s">
        <v>16</v>
      </c>
      <c r="E14" s="9">
        <v>0</v>
      </c>
      <c r="F14" s="9" t="s">
        <v>163</v>
      </c>
      <c r="G14" s="21">
        <v>9</v>
      </c>
      <c r="H14" s="22">
        <f t="shared" si="0"/>
        <v>35</v>
      </c>
    </row>
    <row r="15" spans="1:8" ht="22" customHeight="1" thickBot="1">
      <c r="A15" s="6">
        <v>10</v>
      </c>
      <c r="B15" s="7" t="s">
        <v>152</v>
      </c>
      <c r="C15" s="25">
        <v>26</v>
      </c>
      <c r="D15" s="12" t="s">
        <v>13</v>
      </c>
      <c r="E15" s="9">
        <v>0</v>
      </c>
      <c r="F15" s="9" t="s">
        <v>153</v>
      </c>
      <c r="G15" s="21">
        <v>10</v>
      </c>
      <c r="H15" s="22">
        <f t="shared" si="0"/>
        <v>34</v>
      </c>
    </row>
    <row r="16" spans="1:8" ht="22" customHeight="1" thickBot="1">
      <c r="A16" s="6">
        <v>11</v>
      </c>
      <c r="B16" s="7" t="s">
        <v>172</v>
      </c>
      <c r="C16" s="25">
        <v>21</v>
      </c>
      <c r="D16" s="12" t="s">
        <v>18</v>
      </c>
      <c r="E16" s="9">
        <v>0</v>
      </c>
      <c r="F16" s="9" t="s">
        <v>173</v>
      </c>
      <c r="G16" s="21">
        <v>11</v>
      </c>
      <c r="H16" s="22">
        <f t="shared" si="0"/>
        <v>33</v>
      </c>
    </row>
    <row r="17" spans="1:8" ht="22" customHeight="1" thickBot="1">
      <c r="A17" s="6">
        <v>12</v>
      </c>
      <c r="B17" s="7" t="s">
        <v>146</v>
      </c>
      <c r="C17" s="25">
        <v>16</v>
      </c>
      <c r="D17" s="12" t="s">
        <v>12</v>
      </c>
      <c r="E17" s="9">
        <v>0</v>
      </c>
      <c r="F17" s="9" t="s">
        <v>147</v>
      </c>
      <c r="G17" s="21">
        <v>12</v>
      </c>
      <c r="H17" s="22">
        <f t="shared" si="0"/>
        <v>32</v>
      </c>
    </row>
    <row r="18" spans="1:8" ht="22" customHeight="1" thickBot="1">
      <c r="A18" s="6">
        <v>13</v>
      </c>
      <c r="B18" s="7" t="s">
        <v>150</v>
      </c>
      <c r="C18" s="25">
        <v>12</v>
      </c>
      <c r="D18" s="12" t="s">
        <v>10</v>
      </c>
      <c r="E18" s="9">
        <v>0</v>
      </c>
      <c r="F18" s="9" t="s">
        <v>151</v>
      </c>
      <c r="G18" s="21">
        <v>13</v>
      </c>
      <c r="H18" s="22">
        <f t="shared" si="0"/>
        <v>31</v>
      </c>
    </row>
    <row r="19" spans="1:8" ht="22" customHeight="1" thickBot="1">
      <c r="A19" s="6">
        <v>14</v>
      </c>
      <c r="B19" s="7" t="s">
        <v>158</v>
      </c>
      <c r="C19" s="25">
        <v>33</v>
      </c>
      <c r="D19" s="23" t="s">
        <v>14</v>
      </c>
      <c r="E19" s="9">
        <v>0</v>
      </c>
      <c r="F19" s="9" t="s">
        <v>159</v>
      </c>
      <c r="G19" s="21">
        <v>14</v>
      </c>
      <c r="H19" s="22">
        <f t="shared" si="0"/>
        <v>30</v>
      </c>
    </row>
    <row r="20" spans="1:8" ht="22" customHeight="1" thickBot="1">
      <c r="A20" s="6">
        <v>15</v>
      </c>
      <c r="B20" s="7" t="s">
        <v>170</v>
      </c>
      <c r="C20" s="25">
        <v>15</v>
      </c>
      <c r="D20" s="12" t="s">
        <v>18</v>
      </c>
      <c r="E20" s="9">
        <v>0</v>
      </c>
      <c r="F20" s="9" t="s">
        <v>171</v>
      </c>
      <c r="G20" s="21">
        <v>15</v>
      </c>
      <c r="H20" s="22">
        <f t="shared" si="0"/>
        <v>29</v>
      </c>
    </row>
    <row r="21" spans="1:8" ht="22" customHeight="1" thickBot="1">
      <c r="A21" s="6">
        <v>16</v>
      </c>
      <c r="B21" s="7" t="s">
        <v>186</v>
      </c>
      <c r="C21" s="25">
        <v>36</v>
      </c>
      <c r="D21" s="12" t="s">
        <v>9</v>
      </c>
      <c r="E21" s="9">
        <v>0</v>
      </c>
      <c r="F21" s="9" t="s">
        <v>187</v>
      </c>
      <c r="G21" s="21">
        <v>16</v>
      </c>
      <c r="H21" s="22">
        <f t="shared" si="0"/>
        <v>28</v>
      </c>
    </row>
    <row r="22" spans="1:8" ht="22" customHeight="1" thickBot="1">
      <c r="A22" s="6">
        <v>17</v>
      </c>
      <c r="B22" s="7" t="s">
        <v>160</v>
      </c>
      <c r="C22" s="25">
        <v>14</v>
      </c>
      <c r="D22" s="12" t="s">
        <v>15</v>
      </c>
      <c r="E22" s="9">
        <v>0</v>
      </c>
      <c r="F22" s="9" t="s">
        <v>161</v>
      </c>
      <c r="G22" s="21">
        <v>17</v>
      </c>
      <c r="H22" s="22">
        <f t="shared" si="0"/>
        <v>27</v>
      </c>
    </row>
    <row r="23" spans="1:8" ht="22" customHeight="1" thickBot="1">
      <c r="A23" s="6">
        <v>18</v>
      </c>
      <c r="B23" s="7" t="s">
        <v>178</v>
      </c>
      <c r="C23" s="25">
        <v>39</v>
      </c>
      <c r="D23" s="12" t="s">
        <v>20</v>
      </c>
      <c r="E23" s="9">
        <v>0</v>
      </c>
      <c r="F23" s="9" t="s">
        <v>179</v>
      </c>
      <c r="G23" s="21">
        <v>18</v>
      </c>
      <c r="H23" s="22">
        <f t="shared" si="0"/>
        <v>26</v>
      </c>
    </row>
    <row r="24" spans="1:8" ht="22" customHeight="1" thickBot="1">
      <c r="A24" s="6">
        <v>19</v>
      </c>
      <c r="B24" s="7" t="s">
        <v>144</v>
      </c>
      <c r="C24" s="25">
        <v>19</v>
      </c>
      <c r="D24" s="12" t="s">
        <v>12</v>
      </c>
      <c r="E24" s="9">
        <v>0</v>
      </c>
      <c r="F24" s="9" t="s">
        <v>145</v>
      </c>
      <c r="G24" s="21">
        <v>19</v>
      </c>
      <c r="H24" s="22">
        <f t="shared" si="0"/>
        <v>25</v>
      </c>
    </row>
    <row r="25" spans="1:8" ht="22" customHeight="1" thickBot="1">
      <c r="A25" s="6">
        <v>20</v>
      </c>
      <c r="B25" s="7" t="s">
        <v>156</v>
      </c>
      <c r="C25" s="25">
        <v>17</v>
      </c>
      <c r="D25" s="23" t="s">
        <v>14</v>
      </c>
      <c r="E25" s="9">
        <v>0</v>
      </c>
      <c r="F25" s="9" t="s">
        <v>157</v>
      </c>
      <c r="G25" s="21">
        <v>20</v>
      </c>
      <c r="H25" s="22">
        <f t="shared" si="0"/>
        <v>24</v>
      </c>
    </row>
    <row r="26" spans="1:8" ht="22" customHeight="1" thickBot="1">
      <c r="A26" s="6">
        <v>21</v>
      </c>
      <c r="B26" s="7" t="s">
        <v>188</v>
      </c>
      <c r="C26" s="25">
        <v>42</v>
      </c>
      <c r="D26" s="12" t="s">
        <v>9</v>
      </c>
      <c r="E26" s="9">
        <v>0</v>
      </c>
      <c r="F26" s="9" t="s">
        <v>189</v>
      </c>
      <c r="G26" s="21">
        <v>21</v>
      </c>
      <c r="H26" s="22">
        <f t="shared" si="0"/>
        <v>23</v>
      </c>
    </row>
    <row r="27" spans="1:8" ht="22" customHeight="1" thickBot="1">
      <c r="A27" s="6">
        <v>22</v>
      </c>
      <c r="B27" s="7" t="s">
        <v>176</v>
      </c>
      <c r="C27" s="25">
        <v>40</v>
      </c>
      <c r="D27" s="12" t="s">
        <v>19</v>
      </c>
      <c r="E27" s="9">
        <v>0</v>
      </c>
      <c r="F27" s="9" t="s">
        <v>177</v>
      </c>
      <c r="G27" s="21">
        <v>22</v>
      </c>
      <c r="H27" s="22">
        <f t="shared" si="0"/>
        <v>22</v>
      </c>
    </row>
    <row r="28" spans="1:8" ht="22" customHeight="1" thickBot="1">
      <c r="A28" s="6">
        <v>23</v>
      </c>
      <c r="B28" s="7" t="s">
        <v>148</v>
      </c>
      <c r="C28" s="25">
        <v>32</v>
      </c>
      <c r="D28" s="12" t="s">
        <v>10</v>
      </c>
      <c r="E28" s="9">
        <v>0</v>
      </c>
      <c r="F28" s="9" t="s">
        <v>149</v>
      </c>
      <c r="G28" s="21">
        <v>23</v>
      </c>
      <c r="H28" s="22">
        <f t="shared" si="0"/>
        <v>21</v>
      </c>
    </row>
    <row r="29" spans="1:8" ht="22" customHeight="1" thickBot="1">
      <c r="A29" s="6">
        <v>24</v>
      </c>
      <c r="B29" s="7" t="s">
        <v>174</v>
      </c>
      <c r="C29" s="25">
        <v>22</v>
      </c>
      <c r="D29" s="12" t="s">
        <v>19</v>
      </c>
      <c r="E29" s="9">
        <v>0</v>
      </c>
      <c r="F29" s="9" t="s">
        <v>175</v>
      </c>
      <c r="G29" s="21">
        <v>24</v>
      </c>
      <c r="H29" s="22">
        <f t="shared" si="0"/>
        <v>20</v>
      </c>
    </row>
    <row r="30" spans="1:8" ht="22" customHeight="1">
      <c r="A30" s="6">
        <v>25</v>
      </c>
      <c r="B30" s="7" t="s">
        <v>180</v>
      </c>
      <c r="C30" s="25">
        <v>38</v>
      </c>
      <c r="D30" s="12" t="s">
        <v>20</v>
      </c>
      <c r="E30" s="9">
        <v>0</v>
      </c>
      <c r="F30" s="9" t="s">
        <v>181</v>
      </c>
      <c r="G30" s="21">
        <v>25</v>
      </c>
      <c r="H30" s="22">
        <f t="shared" si="0"/>
        <v>19</v>
      </c>
    </row>
    <row r="31" spans="1:8" ht="0.65" customHeight="1"/>
    <row r="32" spans="1:8" ht="22" customHeight="1">
      <c r="B32" s="19" t="s">
        <v>41</v>
      </c>
      <c r="C32" s="19"/>
      <c r="D32" s="19"/>
      <c r="E32" s="3"/>
    </row>
    <row r="33" spans="2:4" ht="22" customHeight="1">
      <c r="B33" s="19" t="s">
        <v>42</v>
      </c>
      <c r="C33" s="19"/>
      <c r="D33" s="19"/>
    </row>
    <row r="34" spans="2:4" ht="22" customHeight="1"/>
    <row r="35" spans="2:4" ht="22" customHeight="1"/>
    <row r="36" spans="2:4" ht="22" customHeight="1"/>
    <row r="39" spans="2:4" ht="15" customHeight="1"/>
  </sheetData>
  <sortState ref="B6:H30">
    <sortCondition ref="G6:G30"/>
  </sortState>
  <mergeCells count="2">
    <mergeCell ref="B1:G1"/>
    <mergeCell ref="B2:G2"/>
  </mergeCells>
  <pageMargins left="0.25" right="0.25" top="0.75" bottom="0.75" header="0.3" footer="0.3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1"/>
  <sheetViews>
    <sheetView view="pageBreakPreview" zoomScale="80" zoomScaleSheetLayoutView="80" workbookViewId="0">
      <selection activeCell="J12" sqref="J12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0" style="1" customWidth="1"/>
    <col min="4" max="4" width="38.08984375" style="1" customWidth="1"/>
    <col min="5" max="5" width="8.6328125" style="1" customWidth="1"/>
    <col min="6" max="6" width="9.81640625" style="1" customWidth="1"/>
    <col min="7" max="7" width="8.7265625" style="1" customWidth="1"/>
    <col min="8" max="8" width="8" style="1" customWidth="1"/>
    <col min="9" max="16384" width="9.08984375" style="1"/>
  </cols>
  <sheetData>
    <row r="1" spans="1:8" ht="21">
      <c r="B1" s="31" t="s">
        <v>24</v>
      </c>
      <c r="C1" s="31"/>
      <c r="D1" s="31"/>
      <c r="E1" s="31"/>
      <c r="F1" s="31"/>
      <c r="G1" s="31"/>
    </row>
    <row r="2" spans="1:8" ht="21">
      <c r="B2" s="32" t="s">
        <v>44</v>
      </c>
      <c r="C2" s="32"/>
      <c r="D2" s="32"/>
      <c r="E2" s="32"/>
      <c r="F2" s="32"/>
      <c r="G2" s="32"/>
    </row>
    <row r="3" spans="1:8" ht="16.5" customHeight="1">
      <c r="B3" s="13" t="s">
        <v>26</v>
      </c>
      <c r="C3" s="4"/>
      <c r="D3" s="2"/>
      <c r="E3" s="2"/>
      <c r="F3" s="33" t="s">
        <v>27</v>
      </c>
      <c r="G3" s="33"/>
    </row>
    <row r="5" spans="1:8" ht="61" customHeight="1" thickBot="1">
      <c r="A5" s="16" t="s">
        <v>2</v>
      </c>
      <c r="B5" s="16" t="s">
        <v>7</v>
      </c>
      <c r="C5" s="16" t="s">
        <v>28</v>
      </c>
      <c r="D5" s="16" t="s">
        <v>0</v>
      </c>
      <c r="E5" s="16" t="s">
        <v>4</v>
      </c>
      <c r="F5" s="16" t="s">
        <v>5</v>
      </c>
      <c r="G5" s="16" t="s">
        <v>6</v>
      </c>
      <c r="H5" s="16" t="s">
        <v>11</v>
      </c>
    </row>
    <row r="6" spans="1:8" ht="22" customHeight="1" thickBot="1">
      <c r="A6" s="26">
        <v>1</v>
      </c>
      <c r="B6" s="7" t="s">
        <v>51</v>
      </c>
      <c r="C6" s="25">
        <v>50</v>
      </c>
      <c r="D6" s="12" t="s">
        <v>46</v>
      </c>
      <c r="E6" s="9">
        <v>0</v>
      </c>
      <c r="F6" s="9" t="s">
        <v>70</v>
      </c>
      <c r="G6" s="21">
        <v>1</v>
      </c>
      <c r="H6" s="22">
        <f t="shared" ref="H6:H12" si="0"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26">
        <v>2</v>
      </c>
      <c r="B7" s="7" t="s">
        <v>53</v>
      </c>
      <c r="C7" s="25">
        <v>49</v>
      </c>
      <c r="D7" s="12" t="s">
        <v>47</v>
      </c>
      <c r="E7" s="9">
        <v>0</v>
      </c>
      <c r="F7" s="9" t="s">
        <v>71</v>
      </c>
      <c r="G7" s="21">
        <v>2</v>
      </c>
      <c r="H7" s="22">
        <f t="shared" si="0"/>
        <v>47</v>
      </c>
    </row>
    <row r="8" spans="1:8" ht="22" customHeight="1" thickBot="1">
      <c r="A8" s="26">
        <v>3</v>
      </c>
      <c r="B8" s="7" t="s">
        <v>52</v>
      </c>
      <c r="C8" s="25">
        <v>19</v>
      </c>
      <c r="D8" s="12" t="s">
        <v>47</v>
      </c>
      <c r="E8" s="9">
        <v>0</v>
      </c>
      <c r="F8" s="9" t="s">
        <v>72</v>
      </c>
      <c r="G8" s="21">
        <v>3</v>
      </c>
      <c r="H8" s="22">
        <f t="shared" si="0"/>
        <v>44</v>
      </c>
    </row>
    <row r="9" spans="1:8" ht="22" customHeight="1" thickBot="1">
      <c r="A9" s="26">
        <v>4</v>
      </c>
      <c r="B9" s="7" t="s">
        <v>49</v>
      </c>
      <c r="C9" s="25">
        <v>23</v>
      </c>
      <c r="D9" s="24" t="s">
        <v>45</v>
      </c>
      <c r="E9" s="9">
        <v>0</v>
      </c>
      <c r="F9" s="9" t="s">
        <v>73</v>
      </c>
      <c r="G9" s="21">
        <v>4</v>
      </c>
      <c r="H9" s="22">
        <f t="shared" si="0"/>
        <v>42</v>
      </c>
    </row>
    <row r="10" spans="1:8" ht="22" customHeight="1" thickBot="1">
      <c r="A10" s="26">
        <v>5</v>
      </c>
      <c r="B10" s="7" t="s">
        <v>55</v>
      </c>
      <c r="C10" s="25">
        <v>25</v>
      </c>
      <c r="D10" s="12" t="s">
        <v>48</v>
      </c>
      <c r="E10" s="9">
        <v>0</v>
      </c>
      <c r="F10" s="9" t="s">
        <v>74</v>
      </c>
      <c r="G10" s="21">
        <v>5</v>
      </c>
      <c r="H10" s="22">
        <f t="shared" si="0"/>
        <v>40</v>
      </c>
    </row>
    <row r="11" spans="1:8" ht="22" customHeight="1" thickBot="1">
      <c r="A11" s="26">
        <v>6</v>
      </c>
      <c r="B11" s="7" t="s">
        <v>50</v>
      </c>
      <c r="C11" s="25">
        <v>21</v>
      </c>
      <c r="D11" s="24" t="s">
        <v>45</v>
      </c>
      <c r="E11" s="9">
        <v>0</v>
      </c>
      <c r="F11" s="9" t="s">
        <v>75</v>
      </c>
      <c r="G11" s="21">
        <v>6</v>
      </c>
      <c r="H11" s="22">
        <f t="shared" si="0"/>
        <v>38</v>
      </c>
    </row>
    <row r="12" spans="1:8" ht="22" customHeight="1">
      <c r="A12" s="26">
        <v>7</v>
      </c>
      <c r="B12" s="7" t="s">
        <v>54</v>
      </c>
      <c r="C12" s="25">
        <v>27</v>
      </c>
      <c r="D12" s="12" t="s">
        <v>48</v>
      </c>
      <c r="E12" s="9">
        <v>0</v>
      </c>
      <c r="F12" s="9" t="s">
        <v>76</v>
      </c>
      <c r="G12" s="21">
        <v>7</v>
      </c>
      <c r="H12" s="22">
        <f t="shared" si="0"/>
        <v>37</v>
      </c>
    </row>
    <row r="13" spans="1:8" ht="0.65" customHeight="1"/>
    <row r="14" spans="1:8" ht="22" customHeight="1">
      <c r="B14" s="19" t="s">
        <v>41</v>
      </c>
      <c r="C14" s="19"/>
      <c r="D14" s="19"/>
      <c r="E14" s="3"/>
    </row>
    <row r="15" spans="1:8" ht="22" customHeight="1">
      <c r="B15" s="19" t="s">
        <v>42</v>
      </c>
      <c r="C15" s="19"/>
      <c r="D15" s="19"/>
    </row>
    <row r="16" spans="1:8" ht="22" customHeight="1"/>
    <row r="17" ht="22" customHeight="1"/>
    <row r="18" ht="22" customHeight="1"/>
    <row r="21" ht="15" customHeight="1"/>
  </sheetData>
  <sortState ref="B6:I12">
    <sortCondition ref="G6:G12"/>
  </sortState>
  <mergeCells count="3">
    <mergeCell ref="B1:G1"/>
    <mergeCell ref="B2:G2"/>
    <mergeCell ref="F3:G3"/>
  </mergeCells>
  <pageMargins left="0.25" right="0.25" top="0.75" bottom="0.75" header="0.3" footer="0.3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1"/>
  <sheetViews>
    <sheetView view="pageBreakPreview" zoomScale="80" zoomScaleSheetLayoutView="80" workbookViewId="0">
      <selection activeCell="H6" sqref="H6:H12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0" style="1" customWidth="1"/>
    <col min="4" max="4" width="38.08984375" style="1" customWidth="1"/>
    <col min="5" max="5" width="8.6328125" style="1" customWidth="1"/>
    <col min="6" max="6" width="9.81640625" style="1" customWidth="1"/>
    <col min="7" max="7" width="8.7265625" style="1" customWidth="1"/>
    <col min="8" max="8" width="8" style="1" customWidth="1"/>
    <col min="9" max="16384" width="9.08984375" style="1"/>
  </cols>
  <sheetData>
    <row r="1" spans="1:8" ht="21">
      <c r="B1" s="31" t="s">
        <v>24</v>
      </c>
      <c r="C1" s="31"/>
      <c r="D1" s="31"/>
      <c r="E1" s="31"/>
      <c r="F1" s="31"/>
      <c r="G1" s="31"/>
    </row>
    <row r="2" spans="1:8" ht="21">
      <c r="B2" s="32" t="s">
        <v>44</v>
      </c>
      <c r="C2" s="32"/>
      <c r="D2" s="32"/>
      <c r="E2" s="32"/>
      <c r="F2" s="32"/>
      <c r="G2" s="32"/>
    </row>
    <row r="3" spans="1:8" ht="16.5" customHeight="1">
      <c r="B3" s="13" t="s">
        <v>26</v>
      </c>
      <c r="C3" s="4"/>
      <c r="D3" s="2"/>
      <c r="E3" s="2"/>
      <c r="F3" s="28" t="s">
        <v>39</v>
      </c>
      <c r="G3" s="28"/>
    </row>
    <row r="5" spans="1:8" ht="61" customHeight="1" thickBot="1">
      <c r="A5" s="16" t="s">
        <v>2</v>
      </c>
      <c r="B5" s="16" t="s">
        <v>7</v>
      </c>
      <c r="C5" s="16" t="s">
        <v>28</v>
      </c>
      <c r="D5" s="16" t="s">
        <v>0</v>
      </c>
      <c r="E5" s="16" t="s">
        <v>4</v>
      </c>
      <c r="F5" s="16" t="s">
        <v>5</v>
      </c>
      <c r="G5" s="16" t="s">
        <v>6</v>
      </c>
      <c r="H5" s="16" t="s">
        <v>11</v>
      </c>
    </row>
    <row r="6" spans="1:8" ht="22" customHeight="1" thickBot="1">
      <c r="A6" s="6">
        <v>1</v>
      </c>
      <c r="B6" s="7" t="s">
        <v>58</v>
      </c>
      <c r="C6" s="25">
        <v>50</v>
      </c>
      <c r="D6" s="12" t="s">
        <v>46</v>
      </c>
      <c r="E6" s="9">
        <v>0</v>
      </c>
      <c r="F6" s="9" t="s">
        <v>64</v>
      </c>
      <c r="G6" s="21">
        <v>1</v>
      </c>
      <c r="H6" s="22">
        <f t="shared" ref="H6:H12" si="0"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6">
        <v>2</v>
      </c>
      <c r="B7" s="7" t="s">
        <v>60</v>
      </c>
      <c r="C7" s="25">
        <v>49</v>
      </c>
      <c r="D7" s="12" t="s">
        <v>47</v>
      </c>
      <c r="E7" s="9">
        <v>0</v>
      </c>
      <c r="F7" s="27" t="s">
        <v>63</v>
      </c>
      <c r="G7" s="21">
        <v>2</v>
      </c>
      <c r="H7" s="22">
        <f t="shared" si="0"/>
        <v>47</v>
      </c>
    </row>
    <row r="8" spans="1:8" ht="22" customHeight="1" thickBot="1">
      <c r="A8" s="6">
        <v>3</v>
      </c>
      <c r="B8" s="7" t="s">
        <v>59</v>
      </c>
      <c r="C8" s="25">
        <v>19</v>
      </c>
      <c r="D8" s="12" t="s">
        <v>47</v>
      </c>
      <c r="E8" s="9">
        <v>0</v>
      </c>
      <c r="F8" s="9" t="s">
        <v>65</v>
      </c>
      <c r="G8" s="21">
        <v>3</v>
      </c>
      <c r="H8" s="22">
        <f t="shared" si="0"/>
        <v>44</v>
      </c>
    </row>
    <row r="9" spans="1:8" ht="22" customHeight="1" thickBot="1">
      <c r="A9" s="6">
        <v>4</v>
      </c>
      <c r="B9" s="7" t="s">
        <v>61</v>
      </c>
      <c r="C9" s="25">
        <v>41</v>
      </c>
      <c r="D9" s="12" t="s">
        <v>48</v>
      </c>
      <c r="E9" s="9">
        <v>0</v>
      </c>
      <c r="F9" s="9" t="s">
        <v>66</v>
      </c>
      <c r="G9" s="21">
        <v>4</v>
      </c>
      <c r="H9" s="22">
        <f t="shared" si="0"/>
        <v>42</v>
      </c>
    </row>
    <row r="10" spans="1:8" ht="22" customHeight="1" thickBot="1">
      <c r="A10" s="6">
        <v>5</v>
      </c>
      <c r="B10" s="7" t="s">
        <v>62</v>
      </c>
      <c r="C10" s="25">
        <v>27</v>
      </c>
      <c r="D10" s="12" t="s">
        <v>48</v>
      </c>
      <c r="E10" s="9">
        <v>0</v>
      </c>
      <c r="F10" s="9" t="s">
        <v>67</v>
      </c>
      <c r="G10" s="21">
        <v>5</v>
      </c>
      <c r="H10" s="22">
        <f t="shared" si="0"/>
        <v>40</v>
      </c>
    </row>
    <row r="11" spans="1:8" ht="22" customHeight="1" thickBot="1">
      <c r="A11" s="6">
        <v>6</v>
      </c>
      <c r="B11" s="7" t="s">
        <v>57</v>
      </c>
      <c r="C11" s="25">
        <v>21</v>
      </c>
      <c r="D11" s="24" t="s">
        <v>45</v>
      </c>
      <c r="E11" s="9">
        <v>0</v>
      </c>
      <c r="F11" s="9" t="s">
        <v>69</v>
      </c>
      <c r="G11" s="21">
        <v>6</v>
      </c>
      <c r="H11" s="22">
        <f t="shared" si="0"/>
        <v>38</v>
      </c>
    </row>
    <row r="12" spans="1:8" ht="22" customHeight="1">
      <c r="A12" s="6">
        <v>7</v>
      </c>
      <c r="B12" s="7" t="s">
        <v>56</v>
      </c>
      <c r="C12" s="25">
        <v>23</v>
      </c>
      <c r="D12" s="24" t="s">
        <v>45</v>
      </c>
      <c r="E12" s="9">
        <v>0</v>
      </c>
      <c r="F12" s="9" t="s">
        <v>68</v>
      </c>
      <c r="G12" s="21">
        <v>7</v>
      </c>
      <c r="H12" s="22">
        <f t="shared" si="0"/>
        <v>37</v>
      </c>
    </row>
    <row r="13" spans="1:8" ht="0.65" customHeight="1"/>
    <row r="14" spans="1:8" ht="22" customHeight="1">
      <c r="B14" s="19" t="s">
        <v>41</v>
      </c>
      <c r="C14" s="19"/>
      <c r="D14" s="19"/>
      <c r="E14" s="3"/>
    </row>
    <row r="15" spans="1:8" ht="22" customHeight="1">
      <c r="B15" s="19" t="s">
        <v>42</v>
      </c>
      <c r="C15" s="19"/>
      <c r="D15" s="19"/>
    </row>
    <row r="16" spans="1:8" ht="22" customHeight="1"/>
    <row r="17" ht="22" customHeight="1"/>
    <row r="18" ht="22" customHeight="1"/>
    <row r="21" ht="15" customHeight="1"/>
  </sheetData>
  <sortState ref="B6:H12">
    <sortCondition ref="G6:G12"/>
  </sortState>
  <mergeCells count="2">
    <mergeCell ref="B1:G1"/>
    <mergeCell ref="B2:G2"/>
  </mergeCells>
  <pageMargins left="0.25" right="0.25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view="pageBreakPreview" zoomScale="80" zoomScaleSheetLayoutView="80" workbookViewId="0">
      <selection activeCell="K8" sqref="K8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0" style="1" customWidth="1"/>
    <col min="4" max="4" width="38.08984375" style="1" customWidth="1"/>
    <col min="5" max="5" width="8.6328125" style="1" customWidth="1"/>
    <col min="6" max="6" width="9.81640625" style="1" customWidth="1"/>
    <col min="7" max="7" width="8.7265625" style="1" customWidth="1"/>
    <col min="8" max="8" width="8" style="1" customWidth="1"/>
    <col min="9" max="16384" width="9.08984375" style="1"/>
  </cols>
  <sheetData>
    <row r="1" spans="1:8" ht="21">
      <c r="B1" s="31" t="s">
        <v>24</v>
      </c>
      <c r="C1" s="31"/>
      <c r="D1" s="31"/>
      <c r="E1" s="31"/>
      <c r="F1" s="31"/>
      <c r="G1" s="31"/>
    </row>
    <row r="2" spans="1:8" ht="21">
      <c r="B2" s="32" t="s">
        <v>44</v>
      </c>
      <c r="C2" s="32"/>
      <c r="D2" s="32"/>
      <c r="E2" s="32"/>
      <c r="F2" s="32"/>
      <c r="G2" s="32"/>
    </row>
    <row r="3" spans="1:8" ht="16.5" customHeight="1">
      <c r="B3" s="13" t="s">
        <v>26</v>
      </c>
      <c r="C3" s="4"/>
      <c r="D3" s="2"/>
      <c r="E3" s="2"/>
      <c r="F3" s="28" t="s">
        <v>39</v>
      </c>
      <c r="G3" s="28"/>
    </row>
    <row r="5" spans="1:8" ht="61" customHeight="1" thickBot="1">
      <c r="A5" s="16" t="s">
        <v>2</v>
      </c>
      <c r="B5" s="16" t="s">
        <v>7</v>
      </c>
      <c r="C5" s="16" t="s">
        <v>28</v>
      </c>
      <c r="D5" s="16" t="s">
        <v>0</v>
      </c>
      <c r="E5" s="16" t="s">
        <v>4</v>
      </c>
      <c r="F5" s="16" t="s">
        <v>5</v>
      </c>
      <c r="G5" s="16" t="s">
        <v>6</v>
      </c>
      <c r="H5" s="16" t="s">
        <v>11</v>
      </c>
    </row>
    <row r="6" spans="1:8" ht="22" customHeight="1" thickBot="1">
      <c r="A6" s="6">
        <v>1</v>
      </c>
      <c r="B6" s="7" t="s">
        <v>58</v>
      </c>
      <c r="C6" s="25">
        <v>50</v>
      </c>
      <c r="D6" s="12" t="s">
        <v>46</v>
      </c>
      <c r="E6" s="9">
        <v>0</v>
      </c>
      <c r="F6" s="9" t="s">
        <v>64</v>
      </c>
      <c r="G6" s="21">
        <v>1</v>
      </c>
      <c r="H6" s="22">
        <f t="shared" ref="H6:H9" si="0"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6">
        <v>2</v>
      </c>
      <c r="B7" s="7" t="s">
        <v>60</v>
      </c>
      <c r="C7" s="25">
        <v>49</v>
      </c>
      <c r="D7" s="12" t="s">
        <v>47</v>
      </c>
      <c r="E7" s="9">
        <v>0</v>
      </c>
      <c r="F7" s="27" t="s">
        <v>63</v>
      </c>
      <c r="G7" s="21">
        <v>2</v>
      </c>
      <c r="H7" s="22">
        <f t="shared" si="0"/>
        <v>47</v>
      </c>
    </row>
    <row r="8" spans="1:8" ht="22" customHeight="1" thickBot="1">
      <c r="A8" s="6">
        <v>3</v>
      </c>
      <c r="B8" s="7" t="s">
        <v>61</v>
      </c>
      <c r="C8" s="25">
        <v>41</v>
      </c>
      <c r="D8" s="12" t="s">
        <v>48</v>
      </c>
      <c r="E8" s="9">
        <v>0</v>
      </c>
      <c r="F8" s="9" t="s">
        <v>66</v>
      </c>
      <c r="G8" s="21">
        <v>3</v>
      </c>
      <c r="H8" s="22">
        <f t="shared" si="0"/>
        <v>44</v>
      </c>
    </row>
    <row r="9" spans="1:8" ht="22" customHeight="1">
      <c r="A9" s="6">
        <v>4</v>
      </c>
      <c r="B9" s="7" t="s">
        <v>57</v>
      </c>
      <c r="C9" s="25">
        <v>21</v>
      </c>
      <c r="D9" s="24" t="s">
        <v>45</v>
      </c>
      <c r="E9" s="9">
        <v>0</v>
      </c>
      <c r="F9" s="9" t="s">
        <v>69</v>
      </c>
      <c r="G9" s="21">
        <v>4</v>
      </c>
      <c r="H9" s="22">
        <f t="shared" si="0"/>
        <v>42</v>
      </c>
    </row>
    <row r="10" spans="1:8" ht="0.65" customHeight="1"/>
    <row r="11" spans="1:8" ht="22" customHeight="1">
      <c r="B11" s="19" t="s">
        <v>41</v>
      </c>
      <c r="C11" s="19"/>
      <c r="D11" s="19"/>
      <c r="E11" s="3"/>
    </row>
    <row r="12" spans="1:8" ht="22" customHeight="1">
      <c r="B12" s="19" t="s">
        <v>42</v>
      </c>
      <c r="C12" s="19"/>
      <c r="D12" s="19"/>
    </row>
    <row r="13" spans="1:8" ht="22" customHeight="1"/>
    <row r="14" spans="1:8" ht="22" customHeight="1"/>
    <row r="15" spans="1:8" ht="22" customHeight="1"/>
    <row r="18" ht="15" customHeight="1"/>
  </sheetData>
  <mergeCells count="2">
    <mergeCell ref="B1:G1"/>
    <mergeCell ref="B2:G2"/>
  </mergeCells>
  <pageMargins left="0.25" right="0.25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view="pageBreakPreview" zoomScaleSheetLayoutView="100" workbookViewId="0">
      <selection activeCell="H11" sqref="H11"/>
    </sheetView>
  </sheetViews>
  <sheetFormatPr defaultColWidth="9.08984375" defaultRowHeight="14.5"/>
  <cols>
    <col min="1" max="1" width="5" style="1" customWidth="1"/>
    <col min="2" max="2" width="28.1796875" style="1" customWidth="1"/>
    <col min="3" max="3" width="12.36328125" style="1" customWidth="1"/>
    <col min="4" max="4" width="32.54296875" style="1" customWidth="1"/>
    <col min="5" max="5" width="8.6328125" style="1" customWidth="1"/>
    <col min="6" max="6" width="9.81640625" style="1" customWidth="1"/>
    <col min="7" max="7" width="8.7265625" style="1" customWidth="1"/>
    <col min="8" max="8" width="8" style="1" customWidth="1"/>
    <col min="9" max="16384" width="9.08984375" style="1"/>
  </cols>
  <sheetData>
    <row r="1" spans="1:8" ht="21">
      <c r="B1" s="31" t="s">
        <v>24</v>
      </c>
      <c r="C1" s="31"/>
      <c r="D1" s="31"/>
      <c r="E1" s="31"/>
      <c r="F1" s="31"/>
      <c r="G1" s="31"/>
    </row>
    <row r="2" spans="1:8" ht="21">
      <c r="B2" s="32" t="s">
        <v>43</v>
      </c>
      <c r="C2" s="32"/>
      <c r="D2" s="32"/>
      <c r="E2" s="32"/>
      <c r="F2" s="32"/>
      <c r="G2" s="32"/>
    </row>
    <row r="3" spans="1:8" ht="16.5" customHeight="1">
      <c r="B3" s="13" t="s">
        <v>26</v>
      </c>
      <c r="C3" s="4"/>
      <c r="D3" s="2"/>
      <c r="E3" s="2"/>
      <c r="F3" s="28" t="s">
        <v>39</v>
      </c>
      <c r="G3" s="28"/>
    </row>
    <row r="5" spans="1:8" ht="36.5" thickBot="1">
      <c r="A5" s="16" t="s">
        <v>2</v>
      </c>
      <c r="B5" s="16" t="s">
        <v>7</v>
      </c>
      <c r="C5" s="16" t="s">
        <v>8</v>
      </c>
      <c r="D5" s="16" t="s">
        <v>0</v>
      </c>
      <c r="E5" s="16" t="s">
        <v>4</v>
      </c>
      <c r="F5" s="16" t="s">
        <v>5</v>
      </c>
      <c r="G5" s="16" t="s">
        <v>6</v>
      </c>
      <c r="H5" s="16" t="s">
        <v>11</v>
      </c>
    </row>
    <row r="6" spans="1:8" ht="22" customHeight="1" thickBot="1">
      <c r="A6" s="6">
        <v>1</v>
      </c>
      <c r="B6" s="7" t="s">
        <v>190</v>
      </c>
      <c r="C6" s="25">
        <v>24</v>
      </c>
      <c r="D6" s="12" t="s">
        <v>23</v>
      </c>
      <c r="E6" s="9">
        <v>0</v>
      </c>
      <c r="F6" s="9" t="s">
        <v>191</v>
      </c>
      <c r="G6" s="21">
        <v>1</v>
      </c>
      <c r="H6" s="22">
        <f t="shared" ref="H6:H18" si="0"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6">
        <v>2</v>
      </c>
      <c r="B7" s="7" t="s">
        <v>168</v>
      </c>
      <c r="C7" s="25">
        <v>27</v>
      </c>
      <c r="D7" s="12" t="s">
        <v>17</v>
      </c>
      <c r="E7" s="9">
        <v>0</v>
      </c>
      <c r="F7" s="9" t="s">
        <v>169</v>
      </c>
      <c r="G7" s="21">
        <v>2</v>
      </c>
      <c r="H7" s="22">
        <f t="shared" si="0"/>
        <v>47</v>
      </c>
    </row>
    <row r="8" spans="1:8" ht="22" customHeight="1" thickBot="1">
      <c r="A8" s="6">
        <v>3</v>
      </c>
      <c r="B8" s="7" t="s">
        <v>154</v>
      </c>
      <c r="C8" s="25">
        <v>28</v>
      </c>
      <c r="D8" s="12" t="s">
        <v>13</v>
      </c>
      <c r="E8" s="9">
        <v>0</v>
      </c>
      <c r="F8" s="9" t="s">
        <v>155</v>
      </c>
      <c r="G8" s="21">
        <v>3</v>
      </c>
      <c r="H8" s="22">
        <f t="shared" si="0"/>
        <v>44</v>
      </c>
    </row>
    <row r="9" spans="1:8" ht="22" customHeight="1" thickBot="1">
      <c r="A9" s="6">
        <v>4</v>
      </c>
      <c r="B9" s="7" t="s">
        <v>182</v>
      </c>
      <c r="C9" s="25">
        <v>37</v>
      </c>
      <c r="D9" s="12" t="s">
        <v>21</v>
      </c>
      <c r="E9" s="9">
        <v>0</v>
      </c>
      <c r="F9" s="9" t="s">
        <v>183</v>
      </c>
      <c r="G9" s="21">
        <v>4</v>
      </c>
      <c r="H9" s="22">
        <f t="shared" si="0"/>
        <v>42</v>
      </c>
    </row>
    <row r="10" spans="1:8" ht="22" customHeight="1" thickBot="1">
      <c r="A10" s="6">
        <v>5</v>
      </c>
      <c r="B10" s="7" t="s">
        <v>164</v>
      </c>
      <c r="C10" s="25">
        <v>30</v>
      </c>
      <c r="D10" s="12" t="s">
        <v>16</v>
      </c>
      <c r="E10" s="9">
        <v>0</v>
      </c>
      <c r="F10" s="9" t="s">
        <v>165</v>
      </c>
      <c r="G10" s="21">
        <v>5</v>
      </c>
      <c r="H10" s="22">
        <f t="shared" si="0"/>
        <v>40</v>
      </c>
    </row>
    <row r="11" spans="1:8" ht="22" customHeight="1" thickBot="1">
      <c r="A11" s="6">
        <v>6</v>
      </c>
      <c r="B11" s="7" t="s">
        <v>172</v>
      </c>
      <c r="C11" s="25">
        <v>21</v>
      </c>
      <c r="D11" s="12" t="s">
        <v>18</v>
      </c>
      <c r="E11" s="9">
        <v>0</v>
      </c>
      <c r="F11" s="9" t="s">
        <v>173</v>
      </c>
      <c r="G11" s="21">
        <v>6</v>
      </c>
      <c r="H11" s="22">
        <f t="shared" si="0"/>
        <v>38</v>
      </c>
    </row>
    <row r="12" spans="1:8" ht="22" customHeight="1" thickBot="1">
      <c r="A12" s="6">
        <v>7</v>
      </c>
      <c r="B12" s="7" t="s">
        <v>146</v>
      </c>
      <c r="C12" s="25">
        <v>16</v>
      </c>
      <c r="D12" s="12" t="s">
        <v>12</v>
      </c>
      <c r="E12" s="9">
        <v>0</v>
      </c>
      <c r="F12" s="9" t="s">
        <v>147</v>
      </c>
      <c r="G12" s="21">
        <v>7</v>
      </c>
      <c r="H12" s="22">
        <f t="shared" si="0"/>
        <v>37</v>
      </c>
    </row>
    <row r="13" spans="1:8" ht="22" customHeight="1" thickBot="1">
      <c r="A13" s="6">
        <v>8</v>
      </c>
      <c r="B13" s="7" t="s">
        <v>150</v>
      </c>
      <c r="C13" s="25">
        <v>12</v>
      </c>
      <c r="D13" s="12" t="s">
        <v>10</v>
      </c>
      <c r="E13" s="9">
        <v>0</v>
      </c>
      <c r="F13" s="9" t="s">
        <v>151</v>
      </c>
      <c r="G13" s="21">
        <v>8</v>
      </c>
      <c r="H13" s="22">
        <f t="shared" si="0"/>
        <v>36</v>
      </c>
    </row>
    <row r="14" spans="1:8" ht="22" customHeight="1" thickBot="1">
      <c r="A14" s="6">
        <v>9</v>
      </c>
      <c r="B14" s="7" t="s">
        <v>158</v>
      </c>
      <c r="C14" s="25">
        <v>33</v>
      </c>
      <c r="D14" s="23" t="s">
        <v>14</v>
      </c>
      <c r="E14" s="9">
        <v>0</v>
      </c>
      <c r="F14" s="9" t="s">
        <v>159</v>
      </c>
      <c r="G14" s="21">
        <v>9</v>
      </c>
      <c r="H14" s="22">
        <f t="shared" si="0"/>
        <v>35</v>
      </c>
    </row>
    <row r="15" spans="1:8" ht="22" customHeight="1" thickBot="1">
      <c r="A15" s="6">
        <v>10</v>
      </c>
      <c r="B15" s="7" t="s">
        <v>186</v>
      </c>
      <c r="C15" s="25">
        <v>36</v>
      </c>
      <c r="D15" s="12" t="s">
        <v>9</v>
      </c>
      <c r="E15" s="9">
        <v>0</v>
      </c>
      <c r="F15" s="9" t="s">
        <v>187</v>
      </c>
      <c r="G15" s="21">
        <v>10</v>
      </c>
      <c r="H15" s="22">
        <f t="shared" si="0"/>
        <v>34</v>
      </c>
    </row>
    <row r="16" spans="1:8" ht="22" customHeight="1" thickBot="1">
      <c r="A16" s="6">
        <v>11</v>
      </c>
      <c r="B16" s="7" t="s">
        <v>160</v>
      </c>
      <c r="C16" s="25">
        <v>14</v>
      </c>
      <c r="D16" s="12" t="s">
        <v>15</v>
      </c>
      <c r="E16" s="9">
        <v>0</v>
      </c>
      <c r="F16" s="9" t="s">
        <v>161</v>
      </c>
      <c r="G16" s="21">
        <v>11</v>
      </c>
      <c r="H16" s="22">
        <f t="shared" si="0"/>
        <v>33</v>
      </c>
    </row>
    <row r="17" spans="1:8" ht="22" customHeight="1" thickBot="1">
      <c r="A17" s="6">
        <v>12</v>
      </c>
      <c r="B17" s="7" t="s">
        <v>178</v>
      </c>
      <c r="C17" s="25">
        <v>39</v>
      </c>
      <c r="D17" s="12" t="s">
        <v>20</v>
      </c>
      <c r="E17" s="9">
        <v>0</v>
      </c>
      <c r="F17" s="9" t="s">
        <v>179</v>
      </c>
      <c r="G17" s="21">
        <v>12</v>
      </c>
      <c r="H17" s="22">
        <f t="shared" si="0"/>
        <v>32</v>
      </c>
    </row>
    <row r="18" spans="1:8" ht="22" customHeight="1">
      <c r="A18" s="6">
        <v>13</v>
      </c>
      <c r="B18" s="7" t="s">
        <v>176</v>
      </c>
      <c r="C18" s="25">
        <v>40</v>
      </c>
      <c r="D18" s="12" t="s">
        <v>19</v>
      </c>
      <c r="E18" s="9">
        <v>0</v>
      </c>
      <c r="F18" s="9" t="s">
        <v>177</v>
      </c>
      <c r="G18" s="21">
        <v>13</v>
      </c>
      <c r="H18" s="22">
        <f t="shared" si="0"/>
        <v>31</v>
      </c>
    </row>
    <row r="19" spans="1:8" ht="0.65" customHeight="1"/>
    <row r="20" spans="1:8" ht="22" customHeight="1">
      <c r="B20" s="19" t="s">
        <v>41</v>
      </c>
      <c r="C20" s="19"/>
      <c r="D20" s="19"/>
      <c r="E20" s="3"/>
    </row>
    <row r="21" spans="1:8" ht="22" customHeight="1">
      <c r="B21" s="19" t="s">
        <v>42</v>
      </c>
      <c r="C21" s="19"/>
      <c r="D21" s="19"/>
    </row>
    <row r="22" spans="1:8" ht="22" customHeight="1"/>
    <row r="23" spans="1:8" ht="22" customHeight="1"/>
    <row r="24" spans="1:8" ht="22" customHeight="1"/>
    <row r="27" spans="1:8" ht="15" customHeight="1"/>
  </sheetData>
  <sortState ref="B6:H18">
    <sortCondition ref="G6:G18"/>
  </sortState>
  <mergeCells count="2">
    <mergeCell ref="B1:G1"/>
    <mergeCell ref="B2:G2"/>
  </mergeCells>
  <pageMargins left="0.25" right="0.25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view="pageBreakPreview" zoomScaleSheetLayoutView="100" workbookViewId="0">
      <selection activeCell="H9" sqref="H9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2.36328125" style="1" customWidth="1"/>
    <col min="4" max="4" width="32.54296875" style="1" customWidth="1"/>
    <col min="5" max="5" width="8.6328125" style="1" customWidth="1"/>
    <col min="6" max="6" width="9.81640625" style="1" customWidth="1"/>
    <col min="7" max="7" width="10.81640625" style="1" customWidth="1"/>
    <col min="8" max="8" width="8.7265625" style="1" customWidth="1"/>
    <col min="9" max="9" width="8" style="1" customWidth="1"/>
    <col min="10" max="16384" width="9.08984375" style="1"/>
  </cols>
  <sheetData>
    <row r="1" spans="1:9" ht="21">
      <c r="B1" s="31" t="s">
        <v>24</v>
      </c>
      <c r="C1" s="31"/>
      <c r="D1" s="31"/>
      <c r="E1" s="31"/>
      <c r="F1" s="31"/>
      <c r="G1" s="31"/>
      <c r="H1" s="31"/>
    </row>
    <row r="2" spans="1:9" ht="21">
      <c r="B2" s="32" t="s">
        <v>43</v>
      </c>
      <c r="C2" s="32"/>
      <c r="D2" s="32"/>
      <c r="E2" s="32"/>
      <c r="F2" s="32"/>
      <c r="G2" s="32"/>
      <c r="H2" s="32"/>
    </row>
    <row r="3" spans="1:9" ht="16.5" customHeight="1">
      <c r="B3" s="13" t="s">
        <v>26</v>
      </c>
      <c r="C3" s="4"/>
      <c r="D3" s="2"/>
      <c r="E3" s="2"/>
      <c r="F3" s="33" t="s">
        <v>27</v>
      </c>
      <c r="G3" s="33"/>
      <c r="H3" s="33"/>
    </row>
    <row r="5" spans="1:9" ht="36.5" thickBot="1">
      <c r="A5" s="16" t="s">
        <v>2</v>
      </c>
      <c r="B5" s="16" t="s">
        <v>7</v>
      </c>
      <c r="C5" s="16" t="s">
        <v>8</v>
      </c>
      <c r="D5" s="16" t="s">
        <v>0</v>
      </c>
      <c r="E5" s="16" t="s">
        <v>4</v>
      </c>
      <c r="F5" s="16" t="s">
        <v>5</v>
      </c>
      <c r="G5" s="16" t="s">
        <v>3</v>
      </c>
      <c r="H5" s="16" t="s">
        <v>6</v>
      </c>
      <c r="I5" s="16" t="s">
        <v>11</v>
      </c>
    </row>
    <row r="6" spans="1:9" ht="22" customHeight="1" thickBot="1">
      <c r="A6" s="6">
        <v>1</v>
      </c>
      <c r="B6" s="7" t="s">
        <v>114</v>
      </c>
      <c r="C6" s="25">
        <v>21</v>
      </c>
      <c r="D6" s="12" t="s">
        <v>16</v>
      </c>
      <c r="E6" s="29">
        <v>0</v>
      </c>
      <c r="F6" s="29">
        <v>0.13351851851851851</v>
      </c>
      <c r="G6" s="30">
        <f>F6-E6</f>
        <v>0.13351851851851851</v>
      </c>
      <c r="H6" s="21">
        <v>1</v>
      </c>
      <c r="I6" s="22">
        <f t="shared" ref="I6:I19" si="0">IF(H6=1,50,IF(H6=2,47,IF(H6=3,44,IF(H6=4,42,IF(H6=5,40,IF(H6=6,38,IF(H6=7,37,IF(H6=8,36,IF(H6=9,35,IF(H6=10,34,IF(H6=11,33,IF(H6=12,32,IF(H6=13,31,IF(H6=14,30,IF(H6=15,29,IF(H6=16,28,IF(H6=17,27,IF(H6=18,26,IF(H6=19,25,IF(H6=20,24,IF(H6=21,23,IF(H6=22,22,IF(H6=23,21,IF(H6=24,20,IF(H6=25,19,IF(H6=26,18,IF(H6=27,17,IF(H6=28,16,IF(H6=29,15,IF(H6=30,14,IF(H6=31,13,IF(H6=32,12,IF(H6=33,11,IF(H6=34,10,IF(H6=35,9,IF(H6=36,8,IF(H6=37,7,IF(H6=38,6,IF(H6=39,5,IF(H6=40,4,IF(H6=41,3,IF(H6=42,2,IF(H6=43,1,IF(H6=0,0,IF(H6&gt;43,1,IF(H6=0,))))))))))))))))))))))))))))))))))))))))))))))</f>
        <v>50</v>
      </c>
    </row>
    <row r="7" spans="1:9" ht="22" customHeight="1" thickBot="1">
      <c r="A7" s="6">
        <v>2</v>
      </c>
      <c r="B7" s="7" t="s">
        <v>129</v>
      </c>
      <c r="C7" s="25">
        <v>24</v>
      </c>
      <c r="D7" s="12" t="s">
        <v>23</v>
      </c>
      <c r="E7" s="29">
        <v>0</v>
      </c>
      <c r="F7" s="29" t="s">
        <v>143</v>
      </c>
      <c r="G7" s="29" t="s">
        <v>143</v>
      </c>
      <c r="H7" s="21">
        <v>2</v>
      </c>
      <c r="I7" s="22">
        <f t="shared" si="0"/>
        <v>47</v>
      </c>
    </row>
    <row r="8" spans="1:9" ht="22" customHeight="1" thickBot="1">
      <c r="A8" s="6">
        <v>3</v>
      </c>
      <c r="B8" s="7" t="s">
        <v>127</v>
      </c>
      <c r="C8" s="25">
        <v>23</v>
      </c>
      <c r="D8" s="12" t="s">
        <v>22</v>
      </c>
      <c r="E8" s="29">
        <v>0</v>
      </c>
      <c r="F8" s="29" t="s">
        <v>141</v>
      </c>
      <c r="G8" s="29" t="s">
        <v>141</v>
      </c>
      <c r="H8" s="21">
        <v>3</v>
      </c>
      <c r="I8" s="22">
        <f t="shared" si="0"/>
        <v>44</v>
      </c>
    </row>
    <row r="9" spans="1:9" ht="22" customHeight="1" thickBot="1">
      <c r="A9" s="6">
        <v>4</v>
      </c>
      <c r="B9" s="7" t="s">
        <v>120</v>
      </c>
      <c r="C9" s="25">
        <v>41</v>
      </c>
      <c r="D9" s="12" t="s">
        <v>19</v>
      </c>
      <c r="E9" s="29">
        <v>0</v>
      </c>
      <c r="F9" s="29" t="s">
        <v>137</v>
      </c>
      <c r="G9" s="29" t="s">
        <v>137</v>
      </c>
      <c r="H9" s="21">
        <v>4</v>
      </c>
      <c r="I9" s="22">
        <f t="shared" si="0"/>
        <v>42</v>
      </c>
    </row>
    <row r="10" spans="1:9" ht="22" customHeight="1" thickBot="1">
      <c r="A10" s="6">
        <v>5</v>
      </c>
      <c r="B10" s="7" t="s">
        <v>123</v>
      </c>
      <c r="C10" s="25">
        <v>19</v>
      </c>
      <c r="D10" s="12" t="s">
        <v>21</v>
      </c>
      <c r="E10" s="29">
        <v>0</v>
      </c>
      <c r="F10" s="29">
        <v>0.1426273148148148</v>
      </c>
      <c r="G10" s="30">
        <f>F10-E10</f>
        <v>0.1426273148148148</v>
      </c>
      <c r="H10" s="21">
        <v>5</v>
      </c>
      <c r="I10" s="22">
        <f t="shared" si="0"/>
        <v>40</v>
      </c>
    </row>
    <row r="11" spans="1:9" ht="22" customHeight="1" thickBot="1">
      <c r="A11" s="6">
        <v>6</v>
      </c>
      <c r="B11" s="7" t="s">
        <v>121</v>
      </c>
      <c r="C11" s="25">
        <v>42</v>
      </c>
      <c r="D11" s="12" t="s">
        <v>20</v>
      </c>
      <c r="E11" s="29">
        <v>0</v>
      </c>
      <c r="F11" s="29" t="s">
        <v>138</v>
      </c>
      <c r="G11" s="29" t="s">
        <v>138</v>
      </c>
      <c r="H11" s="21">
        <v>6</v>
      </c>
      <c r="I11" s="22">
        <f t="shared" si="0"/>
        <v>38</v>
      </c>
    </row>
    <row r="12" spans="1:9" ht="22" customHeight="1" thickBot="1">
      <c r="A12" s="6">
        <v>7</v>
      </c>
      <c r="B12" s="7" t="s">
        <v>112</v>
      </c>
      <c r="C12" s="25">
        <v>22</v>
      </c>
      <c r="D12" s="23" t="s">
        <v>14</v>
      </c>
      <c r="E12" s="29">
        <v>0</v>
      </c>
      <c r="F12" s="29">
        <v>0.15532407407407409</v>
      </c>
      <c r="G12" s="30">
        <f>F12-E12</f>
        <v>0.15532407407407409</v>
      </c>
      <c r="H12" s="21">
        <v>7</v>
      </c>
      <c r="I12" s="22">
        <f t="shared" si="0"/>
        <v>37</v>
      </c>
    </row>
    <row r="13" spans="1:9" ht="22" customHeight="1" thickBot="1">
      <c r="A13" s="6">
        <v>8</v>
      </c>
      <c r="B13" s="7" t="s">
        <v>116</v>
      </c>
      <c r="C13" s="25">
        <v>17</v>
      </c>
      <c r="D13" s="12" t="s">
        <v>17</v>
      </c>
      <c r="E13" s="29">
        <v>0</v>
      </c>
      <c r="F13" s="29">
        <v>0.15660879629629629</v>
      </c>
      <c r="G13" s="30">
        <f>F13-E13</f>
        <v>0.15660879629629629</v>
      </c>
      <c r="H13" s="21">
        <v>8</v>
      </c>
      <c r="I13" s="22">
        <f t="shared" si="0"/>
        <v>36</v>
      </c>
    </row>
    <row r="14" spans="1:9" ht="22" customHeight="1" thickBot="1">
      <c r="A14" s="6">
        <v>9</v>
      </c>
      <c r="B14" s="7" t="s">
        <v>107</v>
      </c>
      <c r="C14" s="25">
        <v>37</v>
      </c>
      <c r="D14" s="12" t="s">
        <v>10</v>
      </c>
      <c r="E14" s="29">
        <v>0</v>
      </c>
      <c r="F14" s="29" t="s">
        <v>132</v>
      </c>
      <c r="G14" s="29" t="s">
        <v>132</v>
      </c>
      <c r="H14" s="21">
        <v>9</v>
      </c>
      <c r="I14" s="22">
        <f t="shared" si="0"/>
        <v>35</v>
      </c>
    </row>
    <row r="15" spans="1:9" ht="22" customHeight="1" thickBot="1">
      <c r="A15" s="6">
        <v>10</v>
      </c>
      <c r="B15" s="7" t="s">
        <v>106</v>
      </c>
      <c r="C15" s="25">
        <v>35</v>
      </c>
      <c r="D15" s="12" t="s">
        <v>12</v>
      </c>
      <c r="E15" s="29">
        <v>0</v>
      </c>
      <c r="F15" s="29" t="s">
        <v>131</v>
      </c>
      <c r="G15" s="29" t="s">
        <v>131</v>
      </c>
      <c r="H15" s="21">
        <v>10</v>
      </c>
      <c r="I15" s="22">
        <f t="shared" si="0"/>
        <v>34</v>
      </c>
    </row>
    <row r="16" spans="1:9" ht="22" customHeight="1" thickBot="1">
      <c r="A16" s="6">
        <v>11</v>
      </c>
      <c r="B16" s="7" t="s">
        <v>118</v>
      </c>
      <c r="C16" s="25">
        <v>36</v>
      </c>
      <c r="D16" s="12" t="s">
        <v>18</v>
      </c>
      <c r="E16" s="29">
        <v>0</v>
      </c>
      <c r="F16" s="29" t="s">
        <v>135</v>
      </c>
      <c r="G16" s="29" t="s">
        <v>135</v>
      </c>
      <c r="H16" s="21">
        <v>11</v>
      </c>
      <c r="I16" s="22">
        <f t="shared" si="0"/>
        <v>33</v>
      </c>
    </row>
    <row r="17" spans="1:9" ht="22" customHeight="1" thickBot="1">
      <c r="A17" s="6">
        <v>12</v>
      </c>
      <c r="B17" s="7" t="s">
        <v>125</v>
      </c>
      <c r="C17" s="25">
        <v>25</v>
      </c>
      <c r="D17" s="12" t="s">
        <v>9</v>
      </c>
      <c r="E17" s="29">
        <v>0</v>
      </c>
      <c r="F17" s="29">
        <v>0.17405092592592594</v>
      </c>
      <c r="G17" s="30">
        <f>F17-E17</f>
        <v>0.17405092592592594</v>
      </c>
      <c r="H17" s="21">
        <v>12</v>
      </c>
      <c r="I17" s="22">
        <f t="shared" si="0"/>
        <v>32</v>
      </c>
    </row>
    <row r="18" spans="1:9" ht="22" customHeight="1" thickBot="1">
      <c r="A18" s="6">
        <v>13</v>
      </c>
      <c r="B18" s="7" t="s">
        <v>109</v>
      </c>
      <c r="C18" s="25">
        <v>12</v>
      </c>
      <c r="D18" s="12" t="s">
        <v>13</v>
      </c>
      <c r="E18" s="29">
        <v>0</v>
      </c>
      <c r="F18" s="29" t="s">
        <v>134</v>
      </c>
      <c r="G18" s="29" t="s">
        <v>134</v>
      </c>
      <c r="H18" s="21">
        <v>13</v>
      </c>
      <c r="I18" s="22">
        <f t="shared" si="0"/>
        <v>31</v>
      </c>
    </row>
    <row r="19" spans="1:9" ht="22" customHeight="1">
      <c r="A19" s="6">
        <v>14</v>
      </c>
      <c r="B19" s="7" t="s">
        <v>113</v>
      </c>
      <c r="C19" s="25">
        <v>33</v>
      </c>
      <c r="D19" s="12" t="s">
        <v>15</v>
      </c>
      <c r="E19" s="29">
        <v>0</v>
      </c>
      <c r="F19" s="29">
        <v>0.30918981481481483</v>
      </c>
      <c r="G19" s="30">
        <f>F19-E19</f>
        <v>0.30918981481481483</v>
      </c>
      <c r="H19" s="21">
        <v>14</v>
      </c>
      <c r="I19" s="22">
        <f t="shared" si="0"/>
        <v>30</v>
      </c>
    </row>
    <row r="20" spans="1:9" ht="0.65" customHeight="1"/>
    <row r="21" spans="1:9" ht="22" customHeight="1">
      <c r="B21" s="19" t="s">
        <v>41</v>
      </c>
      <c r="C21" s="19"/>
      <c r="D21" s="19"/>
      <c r="E21" s="3"/>
    </row>
    <row r="22" spans="1:9" ht="22" customHeight="1">
      <c r="B22" s="19" t="s">
        <v>42</v>
      </c>
      <c r="C22" s="19"/>
      <c r="D22" s="19"/>
    </row>
    <row r="23" spans="1:9" ht="22" customHeight="1"/>
    <row r="24" spans="1:9" ht="22" customHeight="1"/>
    <row r="25" spans="1:9" ht="22" customHeight="1"/>
    <row r="28" spans="1:9" ht="15" customHeight="1"/>
  </sheetData>
  <sortState ref="B6:I19">
    <sortCondition ref="H6:H19"/>
  </sortState>
  <mergeCells count="3">
    <mergeCell ref="B1:H1"/>
    <mergeCell ref="B2:H2"/>
    <mergeCell ref="F3:H3"/>
  </mergeCells>
  <pageMargins left="0.25" right="0.25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view="pageBreakPreview" zoomScale="80" zoomScaleSheetLayoutView="80" workbookViewId="0">
      <selection activeCell="P20" sqref="P20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9.36328125" style="1" customWidth="1"/>
    <col min="4" max="4" width="34" style="1" customWidth="1"/>
    <col min="5" max="7" width="8.6328125" style="1" customWidth="1"/>
    <col min="8" max="8" width="7.54296875" style="1" customWidth="1"/>
    <col min="9" max="9" width="7.6328125" style="1" customWidth="1"/>
    <col min="10" max="16384" width="9.08984375" style="1"/>
  </cols>
  <sheetData>
    <row r="1" spans="1:9" ht="21">
      <c r="B1" s="31" t="s">
        <v>24</v>
      </c>
      <c r="C1" s="31"/>
      <c r="D1" s="31"/>
      <c r="E1" s="31"/>
      <c r="F1" s="31"/>
      <c r="G1" s="31"/>
      <c r="H1" s="31"/>
    </row>
    <row r="2" spans="1:9" ht="21">
      <c r="B2" s="32" t="s">
        <v>25</v>
      </c>
      <c r="C2" s="32"/>
      <c r="D2" s="32"/>
      <c r="E2" s="32"/>
      <c r="F2" s="32"/>
      <c r="G2" s="32"/>
      <c r="H2" s="32"/>
    </row>
    <row r="3" spans="1:9" ht="16.5" customHeight="1">
      <c r="B3" s="13" t="s">
        <v>26</v>
      </c>
      <c r="C3" s="4"/>
      <c r="D3" s="2"/>
      <c r="E3" s="2"/>
      <c r="F3" s="33" t="s">
        <v>27</v>
      </c>
      <c r="G3" s="33"/>
      <c r="H3" s="33"/>
    </row>
    <row r="5" spans="1:9" ht="30">
      <c r="A5" s="14" t="s">
        <v>2</v>
      </c>
      <c r="B5" s="14" t="s">
        <v>7</v>
      </c>
      <c r="C5" s="14" t="s">
        <v>28</v>
      </c>
      <c r="D5" s="14" t="s">
        <v>0</v>
      </c>
      <c r="E5" s="14" t="s">
        <v>4</v>
      </c>
      <c r="F5" s="14" t="s">
        <v>5</v>
      </c>
      <c r="G5" s="14" t="s">
        <v>3</v>
      </c>
      <c r="H5" s="14" t="s">
        <v>6</v>
      </c>
      <c r="I5" s="14" t="s">
        <v>11</v>
      </c>
    </row>
    <row r="6" spans="1:9" ht="22" customHeight="1">
      <c r="A6" s="6">
        <v>1</v>
      </c>
      <c r="B6" s="7" t="s">
        <v>77</v>
      </c>
      <c r="C6" s="25">
        <v>29</v>
      </c>
      <c r="D6" s="8" t="s">
        <v>34</v>
      </c>
      <c r="E6" s="9">
        <v>0</v>
      </c>
      <c r="F6" s="29" t="s">
        <v>87</v>
      </c>
      <c r="G6" s="29" t="s">
        <v>87</v>
      </c>
      <c r="H6" s="10">
        <v>10</v>
      </c>
      <c r="I6" s="11">
        <f t="shared" ref="I6:I15" si="0">IF(H6=1,50,IF(H6=2,47,IF(H6=3,44,IF(H6=4,42,IF(H6=5,40,IF(H6=6,38,IF(H6=7,37,IF(H6=8,36,IF(H6=9,35,IF(H6=10,34,IF(H6=11,33,IF(H6=12,32,IF(H6=13,31,IF(H6=14,30,IF(H6=15,29,IF(H6=16,28,IF(H6=17,27,IF(H6=18,26,IF(H6=19,25,IF(H6=20,24,IF(H6=21,23,IF(H6=22,22,IF(H6=23,21,IF(H6=24,20,IF(H6=25,19,IF(H6=26,18,IF(H6=27,17,IF(H6=28,16,IF(H6=29,15,IF(H6=30,14,IF(H6=31,13,IF(H6=32,12,IF(H6=33,11,IF(H6=34,10,IF(H6=35,9,IF(H6=36,8,IF(H6=37,7,IF(H6=38,6,IF(H6=39,5,IF(H6=40,4,IF(H6=41,3,IF(H6=42,2,IF(H6=43,1,IF(H6=0,0,IF(H6&gt;43,1,IF(H6=0,))))))))))))))))))))))))))))))))))))))))))))))</f>
        <v>34</v>
      </c>
    </row>
    <row r="7" spans="1:9" ht="22" customHeight="1">
      <c r="A7" s="6">
        <v>2</v>
      </c>
      <c r="B7" s="7" t="s">
        <v>78</v>
      </c>
      <c r="C7" s="25">
        <v>30</v>
      </c>
      <c r="D7" s="8" t="s">
        <v>34</v>
      </c>
      <c r="E7" s="9">
        <v>0</v>
      </c>
      <c r="F7" s="29">
        <v>0.15375</v>
      </c>
      <c r="G7" s="30">
        <f t="shared" ref="G7:G12" si="1">F7-E7</f>
        <v>0.15375</v>
      </c>
      <c r="H7" s="10">
        <v>9</v>
      </c>
      <c r="I7" s="11">
        <f t="shared" si="0"/>
        <v>35</v>
      </c>
    </row>
    <row r="8" spans="1:9" ht="22" customHeight="1">
      <c r="A8" s="6">
        <v>3</v>
      </c>
      <c r="B8" s="7" t="s">
        <v>79</v>
      </c>
      <c r="C8" s="25">
        <v>12</v>
      </c>
      <c r="D8" s="8" t="s">
        <v>35</v>
      </c>
      <c r="E8" s="9">
        <v>0</v>
      </c>
      <c r="F8" s="29">
        <v>0.13037037037037039</v>
      </c>
      <c r="G8" s="30">
        <f t="shared" si="1"/>
        <v>0.13037037037037039</v>
      </c>
      <c r="H8" s="10">
        <v>3</v>
      </c>
      <c r="I8" s="11">
        <f t="shared" si="0"/>
        <v>44</v>
      </c>
    </row>
    <row r="9" spans="1:9" ht="22" customHeight="1">
      <c r="A9" s="6">
        <v>4</v>
      </c>
      <c r="B9" s="7" t="s">
        <v>80</v>
      </c>
      <c r="C9" s="25">
        <v>19</v>
      </c>
      <c r="D9" s="8" t="s">
        <v>35</v>
      </c>
      <c r="E9" s="9">
        <v>0</v>
      </c>
      <c r="F9" s="29">
        <v>0.13261574074074076</v>
      </c>
      <c r="G9" s="30">
        <f t="shared" si="1"/>
        <v>0.13261574074074076</v>
      </c>
      <c r="H9" s="10">
        <v>4</v>
      </c>
      <c r="I9" s="11">
        <f t="shared" si="0"/>
        <v>42</v>
      </c>
    </row>
    <row r="10" spans="1:9" ht="22" customHeight="1">
      <c r="A10" s="6">
        <v>5</v>
      </c>
      <c r="B10" s="7" t="s">
        <v>81</v>
      </c>
      <c r="C10" s="25">
        <v>18</v>
      </c>
      <c r="D10" s="8" t="s">
        <v>36</v>
      </c>
      <c r="E10" s="9">
        <v>0</v>
      </c>
      <c r="F10" s="29">
        <v>0.13881944444444444</v>
      </c>
      <c r="G10" s="30">
        <f t="shared" si="1"/>
        <v>0.13881944444444444</v>
      </c>
      <c r="H10" s="10">
        <v>7</v>
      </c>
      <c r="I10" s="11">
        <f t="shared" si="0"/>
        <v>37</v>
      </c>
    </row>
    <row r="11" spans="1:9" ht="22" customHeight="1">
      <c r="A11" s="6">
        <v>6</v>
      </c>
      <c r="B11" s="7" t="s">
        <v>82</v>
      </c>
      <c r="C11" s="25">
        <v>14</v>
      </c>
      <c r="D11" s="8" t="s">
        <v>36</v>
      </c>
      <c r="E11" s="9">
        <v>0</v>
      </c>
      <c r="F11" s="29">
        <v>0.1366087962962963</v>
      </c>
      <c r="G11" s="30">
        <f t="shared" si="1"/>
        <v>0.1366087962962963</v>
      </c>
      <c r="H11" s="10">
        <v>5</v>
      </c>
      <c r="I11" s="11">
        <f t="shared" si="0"/>
        <v>40</v>
      </c>
    </row>
    <row r="12" spans="1:9" ht="22" customHeight="1">
      <c r="A12" s="6">
        <v>7</v>
      </c>
      <c r="B12" s="7" t="s">
        <v>83</v>
      </c>
      <c r="C12" s="25">
        <v>33</v>
      </c>
      <c r="D12" s="8" t="s">
        <v>37</v>
      </c>
      <c r="E12" s="9">
        <v>0</v>
      </c>
      <c r="F12" s="29">
        <v>0.1254861111111111</v>
      </c>
      <c r="G12" s="30">
        <f t="shared" si="1"/>
        <v>0.1254861111111111</v>
      </c>
      <c r="H12" s="10">
        <f>RANK(G12,G$6:G$15,1)</f>
        <v>1</v>
      </c>
      <c r="I12" s="11">
        <f t="shared" si="0"/>
        <v>50</v>
      </c>
    </row>
    <row r="13" spans="1:9" ht="22" customHeight="1">
      <c r="A13" s="6">
        <v>8</v>
      </c>
      <c r="B13" s="7" t="s">
        <v>84</v>
      </c>
      <c r="C13" s="25">
        <v>17</v>
      </c>
      <c r="D13" s="8" t="s">
        <v>37</v>
      </c>
      <c r="E13" s="9">
        <v>0</v>
      </c>
      <c r="F13" s="29" t="s">
        <v>88</v>
      </c>
      <c r="G13" s="29" t="s">
        <v>88</v>
      </c>
      <c r="H13" s="10">
        <v>2</v>
      </c>
      <c r="I13" s="11">
        <f t="shared" si="0"/>
        <v>47</v>
      </c>
    </row>
    <row r="14" spans="1:9" ht="22" customHeight="1">
      <c r="A14" s="6">
        <v>9</v>
      </c>
      <c r="B14" s="7" t="s">
        <v>85</v>
      </c>
      <c r="C14" s="25">
        <v>26</v>
      </c>
      <c r="D14" s="12" t="s">
        <v>38</v>
      </c>
      <c r="E14" s="9">
        <v>0</v>
      </c>
      <c r="F14" s="29">
        <v>0.14047453703703702</v>
      </c>
      <c r="G14" s="30">
        <f>F14-E14</f>
        <v>0.14047453703703702</v>
      </c>
      <c r="H14" s="10">
        <v>8</v>
      </c>
      <c r="I14" s="11">
        <f t="shared" si="0"/>
        <v>36</v>
      </c>
    </row>
    <row r="15" spans="1:9" ht="22" customHeight="1">
      <c r="A15" s="6">
        <v>10</v>
      </c>
      <c r="B15" s="7" t="s">
        <v>86</v>
      </c>
      <c r="C15" s="25">
        <v>24</v>
      </c>
      <c r="D15" s="12" t="s">
        <v>38</v>
      </c>
      <c r="E15" s="9">
        <v>0</v>
      </c>
      <c r="F15" s="29" t="s">
        <v>89</v>
      </c>
      <c r="G15" s="29" t="s">
        <v>89</v>
      </c>
      <c r="H15" s="10">
        <v>6</v>
      </c>
      <c r="I15" s="11">
        <f t="shared" si="0"/>
        <v>38</v>
      </c>
    </row>
    <row r="16" spans="1:9" ht="3" customHeight="1"/>
    <row r="17" spans="2:5" hidden="1">
      <c r="B17" s="1" t="s">
        <v>1</v>
      </c>
      <c r="E17" s="3"/>
    </row>
    <row r="18" spans="2:5" ht="18">
      <c r="B18" s="19" t="s">
        <v>41</v>
      </c>
      <c r="C18" s="19"/>
      <c r="D18" s="19"/>
    </row>
    <row r="19" spans="2:5" ht="24" customHeight="1">
      <c r="B19" s="19" t="s">
        <v>42</v>
      </c>
      <c r="C19" s="19"/>
      <c r="D19" s="19"/>
    </row>
  </sheetData>
  <mergeCells count="3">
    <mergeCell ref="B1:H1"/>
    <mergeCell ref="B2:H2"/>
    <mergeCell ref="F3:H3"/>
  </mergeCells>
  <pageMargins left="0.25" right="0.25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4"/>
  <sheetViews>
    <sheetView view="pageBreakPreview" zoomScale="80" zoomScaleSheetLayoutView="80" workbookViewId="0">
      <selection activeCell="E6" sqref="E6"/>
    </sheetView>
  </sheetViews>
  <sheetFormatPr defaultColWidth="9.08984375" defaultRowHeight="14.5"/>
  <cols>
    <col min="1" max="1" width="5" style="1" customWidth="1"/>
    <col min="2" max="2" width="26.7265625" style="1" customWidth="1"/>
    <col min="3" max="3" width="12.453125" style="1" customWidth="1"/>
    <col min="4" max="4" width="35.81640625" style="1" customWidth="1"/>
    <col min="5" max="5" width="8.90625" style="1" customWidth="1"/>
    <col min="6" max="6" width="8.1796875" style="1" customWidth="1"/>
    <col min="7" max="7" width="8.36328125" style="1" customWidth="1"/>
    <col min="8" max="8" width="10.08984375" style="1" customWidth="1"/>
    <col min="9" max="16384" width="9.08984375" style="1"/>
  </cols>
  <sheetData>
    <row r="1" spans="1:11" ht="36" customHeight="1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8.5">
      <c r="B2" s="40" t="s">
        <v>33</v>
      </c>
      <c r="C2" s="40"/>
      <c r="D2" s="40"/>
      <c r="E2" s="40"/>
      <c r="F2" s="40"/>
      <c r="G2" s="40"/>
      <c r="H2" s="41"/>
      <c r="I2" s="41"/>
      <c r="J2" s="41"/>
    </row>
    <row r="3" spans="1:11" ht="16.5" customHeight="1">
      <c r="B3" s="4" t="s">
        <v>26</v>
      </c>
      <c r="C3" s="4"/>
      <c r="D3" s="2"/>
      <c r="E3" s="2"/>
      <c r="F3" s="42"/>
      <c r="G3" s="42"/>
    </row>
    <row r="4" spans="1:11" ht="5.5" customHeight="1"/>
    <row r="5" spans="1:11" ht="54">
      <c r="A5" s="16" t="s">
        <v>2</v>
      </c>
      <c r="B5" s="16" t="s">
        <v>7</v>
      </c>
      <c r="C5" s="16" t="s">
        <v>8</v>
      </c>
      <c r="D5" s="16" t="s">
        <v>0</v>
      </c>
      <c r="E5" s="16" t="s">
        <v>30</v>
      </c>
      <c r="F5" s="16" t="s">
        <v>31</v>
      </c>
      <c r="G5" s="16" t="s">
        <v>6</v>
      </c>
      <c r="H5" s="16" t="s">
        <v>32</v>
      </c>
    </row>
    <row r="6" spans="1:11" ht="22" customHeight="1">
      <c r="A6" s="6">
        <v>1</v>
      </c>
      <c r="B6" s="7" t="str">
        <f>'БОШ-ЮНОШИ - Личники'!B6</f>
        <v>Сафаргалиев Замир</v>
      </c>
      <c r="C6" s="25">
        <f>'БОШ-ЮНОШИ - Личники'!C6</f>
        <v>29</v>
      </c>
      <c r="D6" s="8" t="str">
        <f>'БОШ-ЮНОШИ - Личники'!D6</f>
        <v>МБОУ «СОШ №1»</v>
      </c>
      <c r="E6" s="15">
        <f>'БОШ-ЮНОШИ - Личники'!I6</f>
        <v>34</v>
      </c>
      <c r="F6" s="34">
        <f>'БОШ-ЮНОШИ - Личники'!I6+'БОШ-ЮНОШИ - Личники'!I7</f>
        <v>69</v>
      </c>
      <c r="G6" s="38">
        <f>RANK(F6,F$6:F$15,)</f>
        <v>5</v>
      </c>
      <c r="H6" s="36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40</v>
      </c>
    </row>
    <row r="7" spans="1:11" ht="22" customHeight="1">
      <c r="A7" s="6">
        <v>2</v>
      </c>
      <c r="B7" s="7" t="str">
        <f>'БОШ-ЮНОШИ - Личники'!B7</f>
        <v>Обманов Артемий</v>
      </c>
      <c r="C7" s="25">
        <f>'БОШ-ЮНОШИ - Личники'!C7</f>
        <v>30</v>
      </c>
      <c r="D7" s="8" t="str">
        <f>'БОШ-ЮНОШИ - Личники'!D7</f>
        <v>МБОУ «СОШ №1»</v>
      </c>
      <c r="E7" s="15">
        <f>'БОШ-ЮНОШИ - Личники'!I7</f>
        <v>35</v>
      </c>
      <c r="F7" s="35"/>
      <c r="G7" s="37"/>
      <c r="H7" s="37"/>
    </row>
    <row r="8" spans="1:11" ht="22" customHeight="1">
      <c r="A8" s="6">
        <v>3</v>
      </c>
      <c r="B8" s="7" t="str">
        <f>'БОШ-ЮНОШИ - Личники'!B8</f>
        <v>Мухаметзянов Тимур</v>
      </c>
      <c r="C8" s="25">
        <f>'БОШ-ЮНОШИ - Личники'!C8</f>
        <v>12</v>
      </c>
      <c r="D8" s="8" t="str">
        <f>'БОШ-ЮНОШИ - Личники'!D8</f>
        <v>МБОУ «Лицей№2»</v>
      </c>
      <c r="E8" s="15">
        <f>'БОШ-ЮНОШИ - Личники'!I8</f>
        <v>44</v>
      </c>
      <c r="F8" s="34">
        <f>'БОШ-ЮНОШИ - Личники'!I8+'БОШ-ЮНОШИ - Личники'!I9</f>
        <v>86</v>
      </c>
      <c r="G8" s="38">
        <f>RANK(F8,F$6:F$15,)</f>
        <v>2</v>
      </c>
      <c r="H8" s="36">
        <f t="shared" ref="H8" si="0"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47</v>
      </c>
    </row>
    <row r="9" spans="1:11" ht="22" customHeight="1">
      <c r="A9" s="6">
        <v>4</v>
      </c>
      <c r="B9" s="7" t="str">
        <f>'БОШ-ЮНОШИ - Личники'!B9</f>
        <v>Хуснутдинов Инсаф</v>
      </c>
      <c r="C9" s="25">
        <f>'БОШ-ЮНОШИ - Личники'!C9</f>
        <v>19</v>
      </c>
      <c r="D9" s="8" t="str">
        <f>'БОШ-ЮНОШИ - Личники'!D9</f>
        <v>МБОУ «Лицей№2»</v>
      </c>
      <c r="E9" s="15">
        <f>'БОШ-ЮНОШИ - Личники'!I9</f>
        <v>42</v>
      </c>
      <c r="F9" s="35"/>
      <c r="G9" s="37"/>
      <c r="H9" s="37"/>
    </row>
    <row r="10" spans="1:11" ht="22" customHeight="1">
      <c r="A10" s="6">
        <v>5</v>
      </c>
      <c r="B10" s="7" t="str">
        <f>'БОШ-ЮНОШИ - Личники'!B10</f>
        <v>Ахметшин Марат</v>
      </c>
      <c r="C10" s="25">
        <f>'БОШ-ЮНОШИ - Личники'!C10</f>
        <v>18</v>
      </c>
      <c r="D10" s="8" t="str">
        <f>'БОШ-ЮНОШИ - Личники'!D10</f>
        <v>МБОУ «СОШ №3»</v>
      </c>
      <c r="E10" s="15">
        <f>'БОШ-ЮНОШИ - Личники'!I10</f>
        <v>37</v>
      </c>
      <c r="F10" s="34">
        <f>'БОШ-ЮНОШИ - Личники'!I10+'БОШ-ЮНОШИ - Личники'!I11</f>
        <v>77</v>
      </c>
      <c r="G10" s="38">
        <f>RANK(F10,F$6:F$15,)</f>
        <v>3</v>
      </c>
      <c r="H10" s="36">
        <f t="shared" ref="H10" si="1">IF(G10=1,50,IF(G10=2,47,IF(G10=3,44,IF(G10=4,42,IF(G10=5,40,IF(G10=6,38,IF(G10=7,37,IF(G10=8,36,IF(G10=9,35,IF(G10=10,34,IF(G10=11,33,IF(G10=12,32,IF(G10=13,31,IF(G10=14,30,IF(G10=15,29,IF(G10=16,28,IF(G10=17,27,IF(G10=18,26,IF(G10=19,25,IF(G10=20,24,IF(G10=21,23,IF(G10=22,22,IF(G10=23,21,IF(G10=24,20,IF(G10=25,19,IF(G10=26,18,IF(G10=27,17,IF(G10=28,16,IF(G10=29,15,IF(G10=30,14,IF(G10=31,13,IF(G10=32,12,IF(G10=33,11,IF(G10=34,10,IF(G10=35,9,IF(G10=36,8,IF(G10=37,7,IF(G10=38,6,IF(G10=39,5,IF(G10=40,4,IF(G10=41,3,IF(G10=42,2,IF(G10=43,1,IF(G10=0,0,IF(G10&gt;43,1,IF(G10=0,))))))))))))))))))))))))))))))))))))))))))))))</f>
        <v>44</v>
      </c>
    </row>
    <row r="11" spans="1:11" ht="22" customHeight="1">
      <c r="A11" s="6">
        <v>6</v>
      </c>
      <c r="B11" s="7" t="str">
        <f>'БОШ-ЮНОШИ - Личники'!B11</f>
        <v>Гуня Данилл</v>
      </c>
      <c r="C11" s="25">
        <f>'БОШ-ЮНОШИ - Личники'!C11</f>
        <v>14</v>
      </c>
      <c r="D11" s="8" t="str">
        <f>'БОШ-ЮНОШИ - Личники'!D11</f>
        <v>МБОУ «СОШ №3»</v>
      </c>
      <c r="E11" s="15">
        <f>'БОШ-ЮНОШИ - Личники'!I11</f>
        <v>40</v>
      </c>
      <c r="F11" s="35"/>
      <c r="G11" s="37"/>
      <c r="H11" s="37"/>
    </row>
    <row r="12" spans="1:11" ht="22" customHeight="1">
      <c r="A12" s="6">
        <v>7</v>
      </c>
      <c r="B12" s="7" t="str">
        <f>'БОШ-ЮНОШИ - Личники'!B12</f>
        <v>Хадеев Даниль</v>
      </c>
      <c r="C12" s="25">
        <f>'БОШ-ЮНОШИ - Личники'!C12</f>
        <v>33</v>
      </c>
      <c r="D12" s="8" t="str">
        <f>'БОШ-ЮНОШИ - Личники'!D12</f>
        <v>МБОУ «СОШ №4»</v>
      </c>
      <c r="E12" s="15">
        <f>'БОШ-ЮНОШИ - Личники'!I12</f>
        <v>50</v>
      </c>
      <c r="F12" s="34">
        <f>'БОШ-ЮНОШИ - Личники'!I12+'БОШ-ЮНОШИ - Личники'!I13</f>
        <v>97</v>
      </c>
      <c r="G12" s="38">
        <f>RANK(F12,F$6:F$15,)</f>
        <v>1</v>
      </c>
      <c r="H12" s="36">
        <f t="shared" ref="H12" si="2">IF(G12=1,50,IF(G12=2,47,IF(G12=3,44,IF(G12=4,42,IF(G12=5,40,IF(G12=6,38,IF(G12=7,37,IF(G12=8,36,IF(G12=9,35,IF(G12=10,34,IF(G12=11,33,IF(G12=12,32,IF(G12=13,31,IF(G12=14,30,IF(G12=15,29,IF(G12=16,28,IF(G12=17,27,IF(G12=18,26,IF(G12=19,25,IF(G12=20,24,IF(G12=21,23,IF(G12=22,22,IF(G12=23,21,IF(G12=24,20,IF(G12=25,19,IF(G12=26,18,IF(G12=27,17,IF(G12=28,16,IF(G12=29,15,IF(G12=30,14,IF(G12=31,13,IF(G12=32,12,IF(G12=33,11,IF(G12=34,10,IF(G12=35,9,IF(G12=36,8,IF(G12=37,7,IF(G12=38,6,IF(G12=39,5,IF(G12=40,4,IF(G12=41,3,IF(G12=42,2,IF(G12=43,1,IF(G12=0,0,IF(G12&gt;43,1,IF(G12=0,))))))))))))))))))))))))))))))))))))))))))))))</f>
        <v>50</v>
      </c>
    </row>
    <row r="13" spans="1:11" ht="22" customHeight="1">
      <c r="A13" s="6">
        <v>8</v>
      </c>
      <c r="B13" s="7" t="str">
        <f>'БОШ-ЮНОШИ - Личники'!B13</f>
        <v>Ханов Раниль</v>
      </c>
      <c r="C13" s="25">
        <f>'БОШ-ЮНОШИ - Личники'!C13</f>
        <v>17</v>
      </c>
      <c r="D13" s="8" t="str">
        <f>'БОШ-ЮНОШИ - Личники'!D13</f>
        <v>МБОУ «СОШ №4»</v>
      </c>
      <c r="E13" s="15">
        <f>'БОШ-ЮНОШИ - Личники'!I13</f>
        <v>47</v>
      </c>
      <c r="F13" s="35"/>
      <c r="G13" s="37"/>
      <c r="H13" s="37"/>
    </row>
    <row r="14" spans="1:11" ht="22" customHeight="1">
      <c r="A14" s="6">
        <v>9</v>
      </c>
      <c r="B14" s="7" t="str">
        <f>'БОШ-ЮНОШИ - Личники'!B14</f>
        <v>Васильев Данил</v>
      </c>
      <c r="C14" s="25">
        <f>'БОШ-ЮНОШИ - Личники'!C14</f>
        <v>26</v>
      </c>
      <c r="D14" s="8" t="str">
        <f>'БОШ-ЮНОШИ - Личники'!D14</f>
        <v>ГАПОУ «Мамадышский ПК»</v>
      </c>
      <c r="E14" s="15">
        <f>'БОШ-ЮНОШИ - Личники'!I14</f>
        <v>36</v>
      </c>
      <c r="F14" s="34">
        <f>'БОШ-ЮНОШИ - Личники'!I14+'БОШ-ЮНОШИ - Личники'!I15</f>
        <v>74</v>
      </c>
      <c r="G14" s="38">
        <f>RANK(F14,F$6:F$15,)</f>
        <v>4</v>
      </c>
      <c r="H14" s="36">
        <f t="shared" ref="H14" si="3">IF(G14=1,50,IF(G14=2,47,IF(G14=3,44,IF(G14=4,42,IF(G14=5,40,IF(G14=6,38,IF(G14=7,37,IF(G14=8,36,IF(G14=9,35,IF(G14=10,34,IF(G14=11,33,IF(G14=12,32,IF(G14=13,31,IF(G14=14,30,IF(G14=15,29,IF(G14=16,28,IF(G14=17,27,IF(G14=18,26,IF(G14=19,25,IF(G14=20,24,IF(G14=21,23,IF(G14=22,22,IF(G14=23,21,IF(G14=24,20,IF(G14=25,19,IF(G14=26,18,IF(G14=27,17,IF(G14=28,16,IF(G14=29,15,IF(G14=30,14,IF(G14=31,13,IF(G14=32,12,IF(G14=33,11,IF(G14=34,10,IF(G14=35,9,IF(G14=36,8,IF(G14=37,7,IF(G14=38,6,IF(G14=39,5,IF(G14=40,4,IF(G14=41,3,IF(G14=42,2,IF(G14=43,1,IF(G14=0,0,IF(G14&gt;43,1,IF(G14=0,))))))))))))))))))))))))))))))))))))))))))))))</f>
        <v>42</v>
      </c>
    </row>
    <row r="15" spans="1:11" ht="22" customHeight="1">
      <c r="A15" s="6">
        <v>10</v>
      </c>
      <c r="B15" s="7" t="str">
        <f>'БОШ-ЮНОШИ - Личники'!B15</f>
        <v>Сергин Максим</v>
      </c>
      <c r="C15" s="25">
        <f>'БОШ-ЮНОШИ - Личники'!C15</f>
        <v>24</v>
      </c>
      <c r="D15" s="8" t="str">
        <f>'БОШ-ЮНОШИ - Личники'!D15</f>
        <v>ГАПОУ «Мамадышский ПК»</v>
      </c>
      <c r="E15" s="15">
        <f>'БОШ-ЮНОШИ - Личники'!I15</f>
        <v>38</v>
      </c>
      <c r="F15" s="35"/>
      <c r="G15" s="37"/>
      <c r="H15" s="37"/>
    </row>
    <row r="16" spans="1:11" ht="0.65" customHeight="1">
      <c r="B16" s="7" t="e">
        <f>'БОШ-ЮНОШИ - Личники'!#REF!</f>
        <v>#REF!</v>
      </c>
      <c r="C16" s="7" t="e">
        <f>'БОШ-ЮНОШИ - Личники'!#REF!</f>
        <v>#REF!</v>
      </c>
      <c r="E16" s="5">
        <f>'БОШ-ЮНОШИ - Личники'!I16</f>
        <v>0</v>
      </c>
    </row>
    <row r="17" spans="2:5" ht="22" customHeight="1">
      <c r="B17" s="19" t="s">
        <v>41</v>
      </c>
      <c r="C17" s="19"/>
      <c r="D17" s="19"/>
      <c r="E17" s="3"/>
    </row>
    <row r="18" spans="2:5" ht="22" customHeight="1">
      <c r="B18" s="19" t="s">
        <v>42</v>
      </c>
      <c r="C18" s="19"/>
      <c r="D18" s="19"/>
    </row>
    <row r="19" spans="2:5" ht="22" customHeight="1"/>
    <row r="20" spans="2:5" ht="22" customHeight="1"/>
    <row r="21" spans="2:5" ht="22" customHeight="1"/>
    <row r="24" spans="2:5" ht="15" customHeight="1"/>
  </sheetData>
  <mergeCells count="18">
    <mergeCell ref="A1:K1"/>
    <mergeCell ref="B2:J2"/>
    <mergeCell ref="F10:F11"/>
    <mergeCell ref="G6:G7"/>
    <mergeCell ref="H6:H7"/>
    <mergeCell ref="G8:G9"/>
    <mergeCell ref="G10:G11"/>
    <mergeCell ref="H8:H9"/>
    <mergeCell ref="H10:H11"/>
    <mergeCell ref="F3:G3"/>
    <mergeCell ref="F6:F7"/>
    <mergeCell ref="F8:F9"/>
    <mergeCell ref="H12:H13"/>
    <mergeCell ref="H14:H15"/>
    <mergeCell ref="G12:G13"/>
    <mergeCell ref="G14:G15"/>
    <mergeCell ref="F12:F13"/>
    <mergeCell ref="F14:F15"/>
  </mergeCells>
  <pageMargins left="0.25" right="0.25" top="0.75" bottom="0.75" header="0.3" footer="0.3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9"/>
  <sheetViews>
    <sheetView view="pageBreakPreview" zoomScale="80" zoomScaleSheetLayoutView="80" workbookViewId="0">
      <selection activeCell="J12" sqref="J12"/>
    </sheetView>
  </sheetViews>
  <sheetFormatPr defaultColWidth="9.08984375" defaultRowHeight="14.5"/>
  <cols>
    <col min="1" max="1" width="5" style="1" customWidth="1"/>
    <col min="2" max="2" width="29.81640625" style="1" customWidth="1"/>
    <col min="3" max="3" width="9.36328125" style="1" customWidth="1"/>
    <col min="4" max="4" width="32.81640625" style="1" customWidth="1"/>
    <col min="5" max="7" width="8.6328125" style="1" customWidth="1"/>
    <col min="8" max="8" width="7.54296875" style="1" customWidth="1"/>
    <col min="9" max="9" width="7.6328125" style="1" customWidth="1"/>
    <col min="10" max="16384" width="9.08984375" style="1"/>
  </cols>
  <sheetData>
    <row r="1" spans="1:9" ht="21">
      <c r="B1" s="31" t="s">
        <v>24</v>
      </c>
      <c r="C1" s="31"/>
      <c r="D1" s="31"/>
      <c r="E1" s="31"/>
      <c r="F1" s="31"/>
      <c r="G1" s="31"/>
      <c r="H1" s="31"/>
    </row>
    <row r="2" spans="1:9" ht="21">
      <c r="B2" s="32" t="s">
        <v>25</v>
      </c>
      <c r="C2" s="32"/>
      <c r="D2" s="32"/>
      <c r="E2" s="32"/>
      <c r="F2" s="32"/>
      <c r="G2" s="32"/>
      <c r="H2" s="32"/>
    </row>
    <row r="3" spans="1:9" ht="16.5" customHeight="1">
      <c r="B3" s="13" t="s">
        <v>26</v>
      </c>
      <c r="C3" s="4"/>
      <c r="D3" s="2"/>
      <c r="E3" s="2"/>
      <c r="F3" s="43" t="s">
        <v>39</v>
      </c>
      <c r="G3" s="43"/>
      <c r="H3" s="43"/>
    </row>
    <row r="5" spans="1:9" ht="30">
      <c r="A5" s="14" t="s">
        <v>2</v>
      </c>
      <c r="B5" s="14" t="s">
        <v>7</v>
      </c>
      <c r="C5" s="14" t="s">
        <v>28</v>
      </c>
      <c r="D5" s="14" t="s">
        <v>0</v>
      </c>
      <c r="E5" s="14" t="s">
        <v>4</v>
      </c>
      <c r="F5" s="14" t="s">
        <v>5</v>
      </c>
      <c r="G5" s="14" t="s">
        <v>3</v>
      </c>
      <c r="H5" s="14" t="s">
        <v>6</v>
      </c>
      <c r="I5" s="14" t="s">
        <v>11</v>
      </c>
    </row>
    <row r="6" spans="1:9" ht="22" customHeight="1">
      <c r="A6" s="6">
        <v>1</v>
      </c>
      <c r="B6" s="7" t="s">
        <v>90</v>
      </c>
      <c r="C6" s="25">
        <v>26</v>
      </c>
      <c r="D6" s="8" t="s">
        <v>34</v>
      </c>
      <c r="E6" s="29">
        <v>0</v>
      </c>
      <c r="F6" s="29" t="s">
        <v>100</v>
      </c>
      <c r="G6" s="29" t="s">
        <v>91</v>
      </c>
      <c r="H6" s="18">
        <v>8</v>
      </c>
      <c r="I6" s="11">
        <f t="shared" ref="I6:I13" si="0">IF(H6=1,50,IF(H6=2,47,IF(H6=3,44,IF(H6=4,42,IF(H6=5,40,IF(H6=6,38,IF(H6=7,37,IF(H6=8,36,IF(H6=9,35,IF(H6=10,34,IF(H6=11,33,IF(H6=12,32,IF(H6=13,31,IF(H6=14,30,IF(H6=15,29,IF(H6=16,28,IF(H6=17,27,IF(H6=18,26,IF(H6=19,25,IF(H6=20,24,IF(H6=21,23,IF(H6=22,22,IF(H6=23,21,IF(H6=24,20,IF(H6=25,19,IF(H6=26,18,IF(H6=27,17,IF(H6=28,16,IF(H6=29,15,IF(H6=30,14,IF(H6=31,13,IF(H6=32,12,IF(H6=33,11,IF(H6=34,10,IF(H6=35,9,IF(H6=36,8,IF(H6=37,7,IF(H6=38,6,IF(H6=39,5,IF(H6=40,4,IF(H6=41,3,IF(H6=42,2,IF(H6=43,1,IF(H6=0,0,IF(H6&gt;43,1,IF(H6=0,))))))))))))))))))))))))))))))))))))))))))))))</f>
        <v>36</v>
      </c>
    </row>
    <row r="7" spans="1:9" ht="22" customHeight="1">
      <c r="A7" s="6">
        <v>2</v>
      </c>
      <c r="B7" s="7" t="s">
        <v>92</v>
      </c>
      <c r="C7" s="25">
        <v>29</v>
      </c>
      <c r="D7" s="8" t="s">
        <v>34</v>
      </c>
      <c r="E7" s="29">
        <v>0</v>
      </c>
      <c r="F7" s="29" t="s">
        <v>101</v>
      </c>
      <c r="G7" s="29" t="s">
        <v>101</v>
      </c>
      <c r="H7" s="20">
        <v>7</v>
      </c>
      <c r="I7" s="11">
        <f t="shared" si="0"/>
        <v>37</v>
      </c>
    </row>
    <row r="8" spans="1:9" ht="22" customHeight="1">
      <c r="A8" s="6">
        <v>3</v>
      </c>
      <c r="B8" s="7" t="s">
        <v>93</v>
      </c>
      <c r="C8" s="25">
        <v>19</v>
      </c>
      <c r="D8" s="8" t="s">
        <v>35</v>
      </c>
      <c r="E8" s="29">
        <v>0</v>
      </c>
      <c r="F8" s="29">
        <v>7.1006944444444442E-2</v>
      </c>
      <c r="G8" s="30">
        <f>F8-E8</f>
        <v>7.1006944444444442E-2</v>
      </c>
      <c r="H8" s="20">
        <f>RANK(G8,G$6:G$15,1)</f>
        <v>5</v>
      </c>
      <c r="I8" s="11">
        <f t="shared" si="0"/>
        <v>40</v>
      </c>
    </row>
    <row r="9" spans="1:9" ht="22" customHeight="1">
      <c r="A9" s="6">
        <v>4</v>
      </c>
      <c r="B9" s="7" t="s">
        <v>94</v>
      </c>
      <c r="C9" s="25">
        <v>17</v>
      </c>
      <c r="D9" s="8" t="s">
        <v>35</v>
      </c>
      <c r="E9" s="29">
        <v>0</v>
      </c>
      <c r="F9" s="29" t="s">
        <v>102</v>
      </c>
      <c r="G9" s="29" t="s">
        <v>102</v>
      </c>
      <c r="H9" s="18">
        <v>6</v>
      </c>
      <c r="I9" s="11">
        <f t="shared" si="0"/>
        <v>38</v>
      </c>
    </row>
    <row r="10" spans="1:9" ht="22" customHeight="1">
      <c r="A10" s="6">
        <v>5</v>
      </c>
      <c r="B10" s="7" t="s">
        <v>95</v>
      </c>
      <c r="C10" s="25">
        <v>14</v>
      </c>
      <c r="D10" s="8" t="s">
        <v>36</v>
      </c>
      <c r="E10" s="29">
        <v>0</v>
      </c>
      <c r="F10" s="29" t="s">
        <v>103</v>
      </c>
      <c r="G10" s="29" t="s">
        <v>103</v>
      </c>
      <c r="H10" s="18">
        <v>4</v>
      </c>
      <c r="I10" s="11">
        <f t="shared" si="0"/>
        <v>42</v>
      </c>
    </row>
    <row r="11" spans="1:9" ht="22" customHeight="1">
      <c r="A11" s="6">
        <v>6</v>
      </c>
      <c r="B11" s="7" t="s">
        <v>96</v>
      </c>
      <c r="C11" s="25">
        <v>12</v>
      </c>
      <c r="D11" s="8" t="s">
        <v>36</v>
      </c>
      <c r="E11" s="29">
        <v>0</v>
      </c>
      <c r="F11" s="29">
        <v>6.5439814814814812E-2</v>
      </c>
      <c r="G11" s="30">
        <f>F11-E11</f>
        <v>6.5439814814814812E-2</v>
      </c>
      <c r="H11" s="18">
        <v>1</v>
      </c>
      <c r="I11" s="11">
        <f t="shared" si="0"/>
        <v>50</v>
      </c>
    </row>
    <row r="12" spans="1:9" ht="22" customHeight="1">
      <c r="A12" s="6">
        <v>7</v>
      </c>
      <c r="B12" s="7" t="s">
        <v>97</v>
      </c>
      <c r="C12" s="25">
        <v>21</v>
      </c>
      <c r="D12" s="8" t="s">
        <v>37</v>
      </c>
      <c r="E12" s="29">
        <v>0</v>
      </c>
      <c r="F12" s="29">
        <v>6.6331018518518511E-2</v>
      </c>
      <c r="G12" s="30">
        <f>F12-E12</f>
        <v>6.6331018518518511E-2</v>
      </c>
      <c r="H12" s="18">
        <v>2</v>
      </c>
      <c r="I12" s="11">
        <f t="shared" si="0"/>
        <v>47</v>
      </c>
    </row>
    <row r="13" spans="1:9" ht="22" customHeight="1">
      <c r="A13" s="6">
        <v>8</v>
      </c>
      <c r="B13" s="7" t="s">
        <v>98</v>
      </c>
      <c r="C13" s="25">
        <v>22</v>
      </c>
      <c r="D13" s="8" t="s">
        <v>37</v>
      </c>
      <c r="E13" s="29">
        <v>0</v>
      </c>
      <c r="F13" s="29">
        <v>6.6342592592592592E-2</v>
      </c>
      <c r="G13" s="30">
        <f>F13-E13</f>
        <v>6.6342592592592592E-2</v>
      </c>
      <c r="H13" s="18">
        <v>3</v>
      </c>
      <c r="I13" s="11">
        <f t="shared" si="0"/>
        <v>44</v>
      </c>
    </row>
    <row r="14" spans="1:9" ht="22" customHeight="1">
      <c r="A14" s="6">
        <v>9</v>
      </c>
      <c r="B14" s="7" t="s">
        <v>99</v>
      </c>
      <c r="C14" s="25">
        <v>25</v>
      </c>
      <c r="D14" s="12" t="s">
        <v>38</v>
      </c>
      <c r="E14" s="29">
        <v>0</v>
      </c>
      <c r="F14" s="29" t="s">
        <v>104</v>
      </c>
      <c r="G14" s="29" t="s">
        <v>104</v>
      </c>
      <c r="H14" s="18">
        <v>9</v>
      </c>
      <c r="I14" s="11">
        <v>40</v>
      </c>
    </row>
    <row r="15" spans="1:9" ht="22" customHeight="1">
      <c r="A15" s="6">
        <v>10</v>
      </c>
      <c r="B15" s="7"/>
      <c r="C15" s="25"/>
      <c r="D15" s="12" t="s">
        <v>38</v>
      </c>
      <c r="E15" s="29">
        <v>0</v>
      </c>
      <c r="F15" s="29">
        <v>0</v>
      </c>
      <c r="G15" s="29">
        <v>0</v>
      </c>
      <c r="H15" s="18">
        <v>0</v>
      </c>
      <c r="I15" s="11">
        <f>IF(H15=1,50,IF(H15=2,47,IF(H15=3,44,IF(H15=4,42,IF(H15=5,40,IF(H15=6,38,IF(H15=7,37,IF(H15=8,36,IF(H15=9,35,IF(H15=10,34,IF(H15=11,33,IF(H15=12,32,IF(H15=13,31,IF(H15=14,30,IF(H15=15,29,IF(H15=16,28,IF(H15=17,27,IF(H15=18,26,IF(H15=19,25,IF(H15=20,24,IF(H15=21,23,IF(H15=22,22,IF(H15=23,21,IF(H15=24,20,IF(H15=25,19,IF(H15=26,18,IF(H15=27,17,IF(H15=28,16,IF(H15=29,15,IF(H15=30,14,IF(H15=31,13,IF(H15=32,12,IF(H15=33,11,IF(H15=34,10,IF(H15=35,9,IF(H15=36,8,IF(H15=37,7,IF(H15=38,6,IF(H15=39,5,IF(H15=40,4,IF(H15=41,3,IF(H15=42,2,IF(H15=43,1,IF(H15=0,0,IF(H15&gt;43,1,IF(H15=0,))))))))))))))))))))))))))))))))))))))))))))))</f>
        <v>0</v>
      </c>
    </row>
    <row r="16" spans="1:9" ht="3" customHeight="1"/>
    <row r="17" spans="2:5" hidden="1">
      <c r="B17" s="1" t="s">
        <v>1</v>
      </c>
      <c r="E17" s="3"/>
    </row>
    <row r="18" spans="2:5" ht="18">
      <c r="B18" s="19" t="s">
        <v>41</v>
      </c>
      <c r="C18" s="19"/>
      <c r="D18" s="19"/>
    </row>
    <row r="19" spans="2:5" ht="24" customHeight="1">
      <c r="B19" s="19" t="s">
        <v>42</v>
      </c>
      <c r="C19" s="19"/>
      <c r="D19" s="19"/>
    </row>
  </sheetData>
  <mergeCells count="3">
    <mergeCell ref="B1:H1"/>
    <mergeCell ref="B2:H2"/>
    <mergeCell ref="F3:H3"/>
  </mergeCells>
  <pageMargins left="0.25" right="0.25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4"/>
  <sheetViews>
    <sheetView view="pageBreakPreview" topLeftCell="A3" zoomScale="80" zoomScaleSheetLayoutView="80" workbookViewId="0">
      <selection activeCell="G12" sqref="G12:G13"/>
    </sheetView>
  </sheetViews>
  <sheetFormatPr defaultColWidth="9.08984375" defaultRowHeight="14.5"/>
  <cols>
    <col min="1" max="1" width="5" style="1" customWidth="1"/>
    <col min="2" max="2" width="26.7265625" style="1" customWidth="1"/>
    <col min="3" max="3" width="12.453125" style="1" customWidth="1"/>
    <col min="4" max="4" width="35.81640625" style="1" customWidth="1"/>
    <col min="5" max="5" width="8.90625" style="1" customWidth="1"/>
    <col min="6" max="6" width="8.1796875" style="1" customWidth="1"/>
    <col min="7" max="7" width="8.36328125" style="1" customWidth="1"/>
    <col min="8" max="8" width="10.08984375" style="1" customWidth="1"/>
    <col min="9" max="16384" width="9.08984375" style="1"/>
  </cols>
  <sheetData>
    <row r="1" spans="1:11" ht="36" customHeight="1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8.5">
      <c r="B2" s="40" t="s">
        <v>40</v>
      </c>
      <c r="C2" s="40"/>
      <c r="D2" s="40"/>
      <c r="E2" s="40"/>
      <c r="F2" s="40"/>
      <c r="G2" s="40"/>
      <c r="H2" s="41"/>
      <c r="I2" s="41"/>
      <c r="J2" s="41"/>
    </row>
    <row r="3" spans="1:11" ht="16.5" customHeight="1">
      <c r="B3" s="4" t="s">
        <v>26</v>
      </c>
      <c r="C3" s="4"/>
      <c r="D3" s="2"/>
      <c r="E3" s="2"/>
      <c r="F3" s="42"/>
      <c r="G3" s="42"/>
    </row>
    <row r="4" spans="1:11" ht="5.5" customHeight="1"/>
    <row r="5" spans="1:11" ht="54">
      <c r="A5" s="16" t="s">
        <v>2</v>
      </c>
      <c r="B5" s="16" t="s">
        <v>7</v>
      </c>
      <c r="C5" s="16" t="s">
        <v>8</v>
      </c>
      <c r="D5" s="16" t="s">
        <v>0</v>
      </c>
      <c r="E5" s="16" t="s">
        <v>30</v>
      </c>
      <c r="F5" s="16" t="s">
        <v>31</v>
      </c>
      <c r="G5" s="16" t="s">
        <v>6</v>
      </c>
      <c r="H5" s="16" t="s">
        <v>32</v>
      </c>
    </row>
    <row r="6" spans="1:11" ht="22" customHeight="1">
      <c r="A6" s="6">
        <v>1</v>
      </c>
      <c r="B6" s="7" t="str">
        <f>'БОШ-Девушки - Личники'!B6</f>
        <v>Зиннатова Фарида</v>
      </c>
      <c r="C6" s="25">
        <f>'БОШ-Девушки - Личники'!C6</f>
        <v>26</v>
      </c>
      <c r="D6" s="8" t="str">
        <f>'БОШ-Девушки - Личники'!D6</f>
        <v>МБОУ «СОШ №1»</v>
      </c>
      <c r="E6" s="17">
        <f>'БОШ-Девушки - Личники'!I6</f>
        <v>36</v>
      </c>
      <c r="F6" s="34">
        <f>'БОШ-Девушки - Личники'!I6+'БОШ-Девушки - Личники'!I7</f>
        <v>73</v>
      </c>
      <c r="G6" s="38">
        <f>RANK(F6,F$6:F$15,)</f>
        <v>4</v>
      </c>
      <c r="H6" s="36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42</v>
      </c>
    </row>
    <row r="7" spans="1:11" ht="22" customHeight="1">
      <c r="A7" s="6">
        <v>2</v>
      </c>
      <c r="B7" s="7" t="str">
        <f>'БОШ-Девушки - Личники'!B7</f>
        <v>Петрова Диана</v>
      </c>
      <c r="C7" s="25">
        <f>'БОШ-Девушки - Личники'!C7</f>
        <v>29</v>
      </c>
      <c r="D7" s="8" t="str">
        <f>'БОШ-Девушки - Личники'!D7</f>
        <v>МБОУ «СОШ №1»</v>
      </c>
      <c r="E7" s="17">
        <f>'БОШ-Девушки - Личники'!I7</f>
        <v>37</v>
      </c>
      <c r="F7" s="35"/>
      <c r="G7" s="37"/>
      <c r="H7" s="37"/>
    </row>
    <row r="8" spans="1:11" ht="22" customHeight="1">
      <c r="A8" s="6">
        <v>3</v>
      </c>
      <c r="B8" s="7" t="str">
        <f>'БОШ-Девушки - Личники'!B8</f>
        <v>Бастринина Дарья</v>
      </c>
      <c r="C8" s="25">
        <f>'БОШ-Девушки - Личники'!C8</f>
        <v>19</v>
      </c>
      <c r="D8" s="8" t="str">
        <f>'БОШ-Девушки - Личники'!D8</f>
        <v>МБОУ «Лицей№2»</v>
      </c>
      <c r="E8" s="17">
        <f>'БОШ-Девушки - Личники'!I8</f>
        <v>40</v>
      </c>
      <c r="F8" s="34">
        <f>'БОШ-Девушки - Личники'!I8+'БОШ-Девушки - Личники'!I9</f>
        <v>78</v>
      </c>
      <c r="G8" s="38">
        <f>RANK(F8,F$6:F$15,)</f>
        <v>3</v>
      </c>
      <c r="H8" s="36">
        <f t="shared" ref="H8" si="0"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44</v>
      </c>
    </row>
    <row r="9" spans="1:11" ht="22" customHeight="1">
      <c r="A9" s="6">
        <v>4</v>
      </c>
      <c r="B9" s="7" t="str">
        <f>'БОШ-Девушки - Личники'!B9</f>
        <v>Расулова Амина</v>
      </c>
      <c r="C9" s="25">
        <f>'БОШ-Девушки - Личники'!C9</f>
        <v>17</v>
      </c>
      <c r="D9" s="8" t="str">
        <f>'БОШ-Девушки - Личники'!D9</f>
        <v>МБОУ «Лицей№2»</v>
      </c>
      <c r="E9" s="17">
        <f>'БОШ-Девушки - Личники'!I9</f>
        <v>38</v>
      </c>
      <c r="F9" s="35"/>
      <c r="G9" s="37"/>
      <c r="H9" s="37"/>
    </row>
    <row r="10" spans="1:11" ht="22" customHeight="1">
      <c r="A10" s="6">
        <v>5</v>
      </c>
      <c r="B10" s="7" t="str">
        <f>'БОШ-Девушки - Личники'!B10</f>
        <v>Гасимова Дарина</v>
      </c>
      <c r="C10" s="25">
        <f>'БОШ-Девушки - Личники'!C10</f>
        <v>14</v>
      </c>
      <c r="D10" s="8" t="str">
        <f>'БОШ-Девушки - Личники'!D10</f>
        <v>МБОУ «СОШ №3»</v>
      </c>
      <c r="E10" s="17">
        <f>'БОШ-Девушки - Личники'!I10</f>
        <v>42</v>
      </c>
      <c r="F10" s="34">
        <f>'БОШ-Девушки - Личники'!I10+'БОШ-Девушки - Личники'!I11</f>
        <v>92</v>
      </c>
      <c r="G10" s="38">
        <f>RANK(F10,F$6:F$15,)</f>
        <v>1</v>
      </c>
      <c r="H10" s="36">
        <f t="shared" ref="H10" si="1">IF(G10=1,50,IF(G10=2,47,IF(G10=3,44,IF(G10=4,42,IF(G10=5,40,IF(G10=6,38,IF(G10=7,37,IF(G10=8,36,IF(G10=9,35,IF(G10=10,34,IF(G10=11,33,IF(G10=12,32,IF(G10=13,31,IF(G10=14,30,IF(G10=15,29,IF(G10=16,28,IF(G10=17,27,IF(G10=18,26,IF(G10=19,25,IF(G10=20,24,IF(G10=21,23,IF(G10=22,22,IF(G10=23,21,IF(G10=24,20,IF(G10=25,19,IF(G10=26,18,IF(G10=27,17,IF(G10=28,16,IF(G10=29,15,IF(G10=30,14,IF(G10=31,13,IF(G10=32,12,IF(G10=33,11,IF(G10=34,10,IF(G10=35,9,IF(G10=36,8,IF(G10=37,7,IF(G10=38,6,IF(G10=39,5,IF(G10=40,4,IF(G10=41,3,IF(G10=42,2,IF(G10=43,1,IF(G10=0,0,IF(G10&gt;43,1,IF(G10=0,))))))))))))))))))))))))))))))))))))))))))))))</f>
        <v>50</v>
      </c>
    </row>
    <row r="11" spans="1:11" ht="22" customHeight="1">
      <c r="A11" s="6">
        <v>6</v>
      </c>
      <c r="B11" s="7" t="str">
        <f>'БОШ-Девушки - Личники'!B11</f>
        <v>Краснова Елена</v>
      </c>
      <c r="C11" s="25">
        <f>'БОШ-Девушки - Личники'!C11</f>
        <v>12</v>
      </c>
      <c r="D11" s="8" t="str">
        <f>'БОШ-Девушки - Личники'!D11</f>
        <v>МБОУ «СОШ №3»</v>
      </c>
      <c r="E11" s="17">
        <f>'БОШ-Девушки - Личники'!I11</f>
        <v>50</v>
      </c>
      <c r="F11" s="35"/>
      <c r="G11" s="37"/>
      <c r="H11" s="37"/>
    </row>
    <row r="12" spans="1:11" ht="22" customHeight="1">
      <c r="A12" s="6">
        <v>7</v>
      </c>
      <c r="B12" s="7" t="str">
        <f>'БОШ-Девушки - Личники'!B12</f>
        <v>Антонова Амина</v>
      </c>
      <c r="C12" s="25">
        <f>'БОШ-Девушки - Личники'!C12</f>
        <v>21</v>
      </c>
      <c r="D12" s="8" t="str">
        <f>'БОШ-Девушки - Личники'!D12</f>
        <v>МБОУ «СОШ №4»</v>
      </c>
      <c r="E12" s="17">
        <f>'БОШ-Девушки - Личники'!I12</f>
        <v>47</v>
      </c>
      <c r="F12" s="34">
        <f>'БОШ-Девушки - Личники'!I12+'БОШ-Девушки - Личники'!I13</f>
        <v>91</v>
      </c>
      <c r="G12" s="38">
        <f>RANK(F12,F$6:F$15,)</f>
        <v>2</v>
      </c>
      <c r="H12" s="36">
        <f t="shared" ref="H12" si="2">IF(G12=1,50,IF(G12=2,47,IF(G12=3,44,IF(G12=4,42,IF(G12=5,40,IF(G12=6,38,IF(G12=7,37,IF(G12=8,36,IF(G12=9,35,IF(G12=10,34,IF(G12=11,33,IF(G12=12,32,IF(G12=13,31,IF(G12=14,30,IF(G12=15,29,IF(G12=16,28,IF(G12=17,27,IF(G12=18,26,IF(G12=19,25,IF(G12=20,24,IF(G12=21,23,IF(G12=22,22,IF(G12=23,21,IF(G12=24,20,IF(G12=25,19,IF(G12=26,18,IF(G12=27,17,IF(G12=28,16,IF(G12=29,15,IF(G12=30,14,IF(G12=31,13,IF(G12=32,12,IF(G12=33,11,IF(G12=34,10,IF(G12=35,9,IF(G12=36,8,IF(G12=37,7,IF(G12=38,6,IF(G12=39,5,IF(G12=40,4,IF(G12=41,3,IF(G12=42,2,IF(G12=43,1,IF(G12=0,0,IF(G12&gt;43,1,IF(G12=0,))))))))))))))))))))))))))))))))))))))))))))))</f>
        <v>47</v>
      </c>
    </row>
    <row r="13" spans="1:11" ht="22" customHeight="1">
      <c r="A13" s="6">
        <v>8</v>
      </c>
      <c r="B13" s="7" t="str">
        <f>'БОШ-Девушки - Личники'!B13</f>
        <v>Антонова Лиана</v>
      </c>
      <c r="C13" s="25">
        <f>'БОШ-Девушки - Личники'!C13</f>
        <v>22</v>
      </c>
      <c r="D13" s="8" t="str">
        <f>'БОШ-Девушки - Личники'!D13</f>
        <v>МБОУ «СОШ №4»</v>
      </c>
      <c r="E13" s="17">
        <f>'БОШ-Девушки - Личники'!I13</f>
        <v>44</v>
      </c>
      <c r="F13" s="35"/>
      <c r="G13" s="37"/>
      <c r="H13" s="37"/>
    </row>
    <row r="14" spans="1:11" ht="22" customHeight="1">
      <c r="A14" s="6">
        <v>9</v>
      </c>
      <c r="B14" s="7" t="str">
        <f>'БОШ-Девушки - Личники'!B14</f>
        <v>Ялалова Нурида</v>
      </c>
      <c r="C14" s="25">
        <f>'БОШ-Девушки - Личники'!C14</f>
        <v>25</v>
      </c>
      <c r="D14" s="8" t="str">
        <f>'БОШ-Девушки - Личники'!D14</f>
        <v>ГАПОУ «Мамадышский ПК»</v>
      </c>
      <c r="E14" s="17">
        <f>'БОШ-Девушки - Личники'!I14</f>
        <v>40</v>
      </c>
      <c r="F14" s="34">
        <f>'БОШ-Девушки - Личники'!I14+'БОШ-Девушки - Личники'!I15</f>
        <v>40</v>
      </c>
      <c r="G14" s="38">
        <f>RANK(F14,F$6:F$15,)</f>
        <v>5</v>
      </c>
      <c r="H14" s="36">
        <f t="shared" ref="H14" si="3">IF(G14=1,50,IF(G14=2,47,IF(G14=3,44,IF(G14=4,42,IF(G14=5,40,IF(G14=6,38,IF(G14=7,37,IF(G14=8,36,IF(G14=9,35,IF(G14=10,34,IF(G14=11,33,IF(G14=12,32,IF(G14=13,31,IF(G14=14,30,IF(G14=15,29,IF(G14=16,28,IF(G14=17,27,IF(G14=18,26,IF(G14=19,25,IF(G14=20,24,IF(G14=21,23,IF(G14=22,22,IF(G14=23,21,IF(G14=24,20,IF(G14=25,19,IF(G14=26,18,IF(G14=27,17,IF(G14=28,16,IF(G14=29,15,IF(G14=30,14,IF(G14=31,13,IF(G14=32,12,IF(G14=33,11,IF(G14=34,10,IF(G14=35,9,IF(G14=36,8,IF(G14=37,7,IF(G14=38,6,IF(G14=39,5,IF(G14=40,4,IF(G14=41,3,IF(G14=42,2,IF(G14=43,1,IF(G14=0,0,IF(G14&gt;43,1,IF(G14=0,))))))))))))))))))))))))))))))))))))))))))))))</f>
        <v>40</v>
      </c>
    </row>
    <row r="15" spans="1:11" ht="22" customHeight="1">
      <c r="A15" s="6">
        <v>10</v>
      </c>
      <c r="B15" s="7">
        <f>'БОШ-Девушки - Личники'!B15</f>
        <v>0</v>
      </c>
      <c r="C15" s="25">
        <f>'БОШ-Девушки - Личники'!C15</f>
        <v>0</v>
      </c>
      <c r="D15" s="8" t="str">
        <f>'БОШ-Девушки - Личники'!D15</f>
        <v>ГАПОУ «Мамадышский ПК»</v>
      </c>
      <c r="E15" s="17">
        <f>'БОШ-Девушки - Личники'!I15</f>
        <v>0</v>
      </c>
      <c r="F15" s="35"/>
      <c r="G15" s="37"/>
      <c r="H15" s="37"/>
    </row>
    <row r="16" spans="1:11" ht="0.65" customHeight="1">
      <c r="B16" s="7" t="e">
        <f>'БОШ-ЮНОШИ - Личники'!#REF!</f>
        <v>#REF!</v>
      </c>
      <c r="C16" s="7" t="e">
        <f>'БОШ-ЮНОШИ - Личники'!#REF!</f>
        <v>#REF!</v>
      </c>
      <c r="E16" s="5">
        <f>'БОШ-ЮНОШИ - Личники'!I16</f>
        <v>0</v>
      </c>
    </row>
    <row r="17" spans="2:5" ht="22" customHeight="1">
      <c r="B17" s="19" t="s">
        <v>41</v>
      </c>
      <c r="C17" s="19"/>
      <c r="D17" s="19"/>
      <c r="E17" s="3"/>
    </row>
    <row r="18" spans="2:5" ht="22" customHeight="1">
      <c r="B18" s="19" t="s">
        <v>42</v>
      </c>
      <c r="C18" s="19"/>
      <c r="D18" s="19"/>
    </row>
    <row r="19" spans="2:5" ht="22" customHeight="1"/>
    <row r="20" spans="2:5" ht="22" customHeight="1"/>
    <row r="21" spans="2:5" ht="22" customHeight="1"/>
    <row r="24" spans="2:5" ht="15" customHeight="1"/>
  </sheetData>
  <mergeCells count="18">
    <mergeCell ref="A1:K1"/>
    <mergeCell ref="B2:J2"/>
    <mergeCell ref="F3:G3"/>
    <mergeCell ref="F6:F7"/>
    <mergeCell ref="G6:G7"/>
    <mergeCell ref="H6:H7"/>
    <mergeCell ref="F8:F9"/>
    <mergeCell ref="G8:G9"/>
    <mergeCell ref="H8:H9"/>
    <mergeCell ref="F10:F11"/>
    <mergeCell ref="G10:G11"/>
    <mergeCell ref="H10:H11"/>
    <mergeCell ref="F14:F15"/>
    <mergeCell ref="G14:G15"/>
    <mergeCell ref="H14:H15"/>
    <mergeCell ref="F12:F13"/>
    <mergeCell ref="G12:G13"/>
    <mergeCell ref="H12:H13"/>
  </mergeCells>
  <pageMargins left="0.25" right="0.25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0"/>
  <sheetViews>
    <sheetView view="pageBreakPreview" zoomScale="80" zoomScaleSheetLayoutView="80" workbookViewId="0">
      <selection activeCell="B5" sqref="B5:H11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2.36328125" style="1" customWidth="1"/>
    <col min="4" max="4" width="32.54296875" style="1" customWidth="1"/>
    <col min="5" max="5" width="8.6328125" style="1" customWidth="1"/>
    <col min="6" max="6" width="9.81640625" style="1" customWidth="1"/>
    <col min="7" max="7" width="10.81640625" style="1" customWidth="1"/>
    <col min="8" max="8" width="8.7265625" style="1" customWidth="1"/>
    <col min="9" max="9" width="8" style="1" customWidth="1"/>
    <col min="10" max="16384" width="9.08984375" style="1"/>
  </cols>
  <sheetData>
    <row r="1" spans="1:9" ht="21">
      <c r="B1" s="31" t="s">
        <v>24</v>
      </c>
      <c r="C1" s="31"/>
      <c r="D1" s="31"/>
      <c r="E1" s="31"/>
      <c r="F1" s="31"/>
      <c r="G1" s="31"/>
      <c r="H1" s="31"/>
    </row>
    <row r="2" spans="1:9" ht="21">
      <c r="B2" s="32" t="s">
        <v>43</v>
      </c>
      <c r="C2" s="32"/>
      <c r="D2" s="32"/>
      <c r="E2" s="32"/>
      <c r="F2" s="32"/>
      <c r="G2" s="32"/>
      <c r="H2" s="32"/>
    </row>
    <row r="3" spans="1:9" ht="16.5" customHeight="1">
      <c r="B3" s="13" t="s">
        <v>26</v>
      </c>
      <c r="C3" s="4"/>
      <c r="D3" s="2"/>
      <c r="E3" s="2"/>
      <c r="F3" s="33" t="s">
        <v>27</v>
      </c>
      <c r="G3" s="33"/>
      <c r="H3" s="33"/>
    </row>
    <row r="5" spans="1:9" ht="36.5" thickBot="1">
      <c r="A5" s="16" t="s">
        <v>2</v>
      </c>
      <c r="B5" s="16" t="s">
        <v>7</v>
      </c>
      <c r="C5" s="16" t="s">
        <v>8</v>
      </c>
      <c r="D5" s="16" t="s">
        <v>0</v>
      </c>
      <c r="E5" s="16" t="s">
        <v>4</v>
      </c>
      <c r="F5" s="16" t="s">
        <v>5</v>
      </c>
      <c r="G5" s="16" t="s">
        <v>3</v>
      </c>
      <c r="H5" s="16" t="s">
        <v>6</v>
      </c>
      <c r="I5" s="16" t="s">
        <v>11</v>
      </c>
    </row>
    <row r="6" spans="1:9" ht="22" customHeight="1" thickBot="1">
      <c r="A6" s="6">
        <v>1</v>
      </c>
      <c r="B6" s="7" t="s">
        <v>114</v>
      </c>
      <c r="C6" s="25">
        <v>21</v>
      </c>
      <c r="D6" s="12" t="s">
        <v>16</v>
      </c>
      <c r="E6" s="29">
        <v>0</v>
      </c>
      <c r="F6" s="29">
        <v>0.13351851851851851</v>
      </c>
      <c r="G6" s="30">
        <f>F6-E6</f>
        <v>0.13351851851851851</v>
      </c>
      <c r="H6" s="21">
        <f>RANK(G6,G$6:G$31,1)</f>
        <v>1</v>
      </c>
      <c r="I6" s="22">
        <f t="shared" ref="I6:I31" si="0">IF(H6=1,50,IF(H6=2,47,IF(H6=3,44,IF(H6=4,42,IF(H6=5,40,IF(H6=6,38,IF(H6=7,37,IF(H6=8,36,IF(H6=9,35,IF(H6=10,34,IF(H6=11,33,IF(H6=12,32,IF(H6=13,31,IF(H6=14,30,IF(H6=15,29,IF(H6=16,28,IF(H6=17,27,IF(H6=18,26,IF(H6=19,25,IF(H6=20,24,IF(H6=21,23,IF(H6=22,22,IF(H6=23,21,IF(H6=24,20,IF(H6=25,19,IF(H6=26,18,IF(H6=27,17,IF(H6=28,16,IF(H6=29,15,IF(H6=30,14,IF(H6=31,13,IF(H6=32,12,IF(H6=33,11,IF(H6=34,10,IF(H6=35,9,IF(H6=36,8,IF(H6=37,7,IF(H6=38,6,IF(H6=39,5,IF(H6=40,4,IF(H6=41,3,IF(H6=42,2,IF(H6=43,1,IF(H6=0,0,IF(H6&gt;43,1,IF(H6=0,))))))))))))))))))))))))))))))))))))))))))))))</f>
        <v>50</v>
      </c>
    </row>
    <row r="7" spans="1:9" ht="22" customHeight="1" thickBot="1">
      <c r="A7" s="6">
        <v>2</v>
      </c>
      <c r="B7" s="7" t="s">
        <v>129</v>
      </c>
      <c r="C7" s="25">
        <v>24</v>
      </c>
      <c r="D7" s="12" t="s">
        <v>23</v>
      </c>
      <c r="E7" s="29">
        <v>0</v>
      </c>
      <c r="F7" s="29" t="s">
        <v>143</v>
      </c>
      <c r="G7" s="29" t="s">
        <v>143</v>
      </c>
      <c r="H7" s="21">
        <v>2</v>
      </c>
      <c r="I7" s="22">
        <f t="shared" si="0"/>
        <v>47</v>
      </c>
    </row>
    <row r="8" spans="1:9" ht="22" customHeight="1" thickBot="1">
      <c r="A8" s="6">
        <v>3</v>
      </c>
      <c r="B8" s="7" t="s">
        <v>127</v>
      </c>
      <c r="C8" s="25">
        <v>23</v>
      </c>
      <c r="D8" s="12" t="s">
        <v>22</v>
      </c>
      <c r="E8" s="29">
        <v>0</v>
      </c>
      <c r="F8" s="29" t="s">
        <v>141</v>
      </c>
      <c r="G8" s="29" t="s">
        <v>141</v>
      </c>
      <c r="H8" s="21">
        <v>3</v>
      </c>
      <c r="I8" s="22">
        <f t="shared" si="0"/>
        <v>44</v>
      </c>
    </row>
    <row r="9" spans="1:9" ht="22" customHeight="1" thickBot="1">
      <c r="A9" s="6">
        <v>4</v>
      </c>
      <c r="B9" s="7" t="s">
        <v>120</v>
      </c>
      <c r="C9" s="25">
        <v>41</v>
      </c>
      <c r="D9" s="12" t="s">
        <v>19</v>
      </c>
      <c r="E9" s="29">
        <v>0</v>
      </c>
      <c r="F9" s="29" t="s">
        <v>137</v>
      </c>
      <c r="G9" s="29" t="s">
        <v>137</v>
      </c>
      <c r="H9" s="21">
        <v>4</v>
      </c>
      <c r="I9" s="22">
        <f t="shared" si="0"/>
        <v>42</v>
      </c>
    </row>
    <row r="10" spans="1:9" ht="22" customHeight="1" thickBot="1">
      <c r="A10" s="6">
        <v>5</v>
      </c>
      <c r="B10" s="7" t="s">
        <v>123</v>
      </c>
      <c r="C10" s="25">
        <v>19</v>
      </c>
      <c r="D10" s="12" t="s">
        <v>21</v>
      </c>
      <c r="E10" s="29">
        <v>0</v>
      </c>
      <c r="F10" s="29">
        <v>0.1426273148148148</v>
      </c>
      <c r="G10" s="30">
        <f>F10-E10</f>
        <v>0.1426273148148148</v>
      </c>
      <c r="H10" s="21">
        <v>5</v>
      </c>
      <c r="I10" s="22">
        <f t="shared" si="0"/>
        <v>40</v>
      </c>
    </row>
    <row r="11" spans="1:9" ht="22" customHeight="1" thickBot="1">
      <c r="A11" s="6">
        <v>6</v>
      </c>
      <c r="B11" s="7" t="s">
        <v>115</v>
      </c>
      <c r="C11" s="25">
        <v>39</v>
      </c>
      <c r="D11" s="12" t="s">
        <v>16</v>
      </c>
      <c r="E11" s="29">
        <v>0</v>
      </c>
      <c r="F11" s="29">
        <v>0.14655092592592592</v>
      </c>
      <c r="G11" s="30">
        <f>F11-E11</f>
        <v>0.14655092592592592</v>
      </c>
      <c r="H11" s="21">
        <v>6</v>
      </c>
      <c r="I11" s="22">
        <f t="shared" si="0"/>
        <v>38</v>
      </c>
    </row>
    <row r="12" spans="1:9" ht="22" customHeight="1" thickBot="1">
      <c r="A12" s="6">
        <v>7</v>
      </c>
      <c r="B12" s="7" t="s">
        <v>119</v>
      </c>
      <c r="C12" s="25">
        <v>26</v>
      </c>
      <c r="D12" s="12" t="s">
        <v>19</v>
      </c>
      <c r="E12" s="29">
        <v>0</v>
      </c>
      <c r="F12" s="29" t="s">
        <v>136</v>
      </c>
      <c r="G12" s="29" t="s">
        <v>136</v>
      </c>
      <c r="H12" s="21">
        <v>7</v>
      </c>
      <c r="I12" s="22">
        <f t="shared" si="0"/>
        <v>37</v>
      </c>
    </row>
    <row r="13" spans="1:9" ht="22" customHeight="1" thickBot="1">
      <c r="A13" s="6">
        <v>8</v>
      </c>
      <c r="B13" s="7" t="s">
        <v>121</v>
      </c>
      <c r="C13" s="25">
        <v>42</v>
      </c>
      <c r="D13" s="12" t="s">
        <v>20</v>
      </c>
      <c r="E13" s="29">
        <v>0</v>
      </c>
      <c r="F13" s="29" t="s">
        <v>138</v>
      </c>
      <c r="G13" s="29" t="s">
        <v>138</v>
      </c>
      <c r="H13" s="21">
        <v>8</v>
      </c>
      <c r="I13" s="22">
        <f t="shared" si="0"/>
        <v>36</v>
      </c>
    </row>
    <row r="14" spans="1:9" ht="22" customHeight="1" thickBot="1">
      <c r="A14" s="6">
        <v>9</v>
      </c>
      <c r="B14" s="7" t="s">
        <v>112</v>
      </c>
      <c r="C14" s="25">
        <v>22</v>
      </c>
      <c r="D14" s="23" t="s">
        <v>14</v>
      </c>
      <c r="E14" s="29">
        <v>0</v>
      </c>
      <c r="F14" s="29">
        <v>0.15532407407407409</v>
      </c>
      <c r="G14" s="30">
        <f>F14-E14</f>
        <v>0.15532407407407409</v>
      </c>
      <c r="H14" s="21">
        <v>9</v>
      </c>
      <c r="I14" s="22">
        <f t="shared" si="0"/>
        <v>35</v>
      </c>
    </row>
    <row r="15" spans="1:9" ht="22" customHeight="1" thickBot="1">
      <c r="A15" s="6">
        <v>10</v>
      </c>
      <c r="B15" s="7" t="s">
        <v>116</v>
      </c>
      <c r="C15" s="25">
        <v>17</v>
      </c>
      <c r="D15" s="12" t="s">
        <v>17</v>
      </c>
      <c r="E15" s="29">
        <v>0</v>
      </c>
      <c r="F15" s="29">
        <v>0.15660879629629629</v>
      </c>
      <c r="G15" s="30">
        <f>F15-E15</f>
        <v>0.15660879629629629</v>
      </c>
      <c r="H15" s="21">
        <v>10</v>
      </c>
      <c r="I15" s="22">
        <f t="shared" si="0"/>
        <v>34</v>
      </c>
    </row>
    <row r="16" spans="1:9" ht="22" customHeight="1" thickBot="1">
      <c r="A16" s="6">
        <v>11</v>
      </c>
      <c r="B16" s="7" t="s">
        <v>107</v>
      </c>
      <c r="C16" s="25">
        <v>37</v>
      </c>
      <c r="D16" s="12" t="s">
        <v>10</v>
      </c>
      <c r="E16" s="29">
        <v>0</v>
      </c>
      <c r="F16" s="29" t="s">
        <v>132</v>
      </c>
      <c r="G16" s="29" t="s">
        <v>132</v>
      </c>
      <c r="H16" s="21">
        <v>11</v>
      </c>
      <c r="I16" s="22">
        <f t="shared" si="0"/>
        <v>33</v>
      </c>
    </row>
    <row r="17" spans="1:9" ht="22" customHeight="1" thickBot="1">
      <c r="A17" s="6">
        <v>12</v>
      </c>
      <c r="B17" s="7" t="s">
        <v>106</v>
      </c>
      <c r="C17" s="25">
        <v>35</v>
      </c>
      <c r="D17" s="12" t="s">
        <v>12</v>
      </c>
      <c r="E17" s="29">
        <v>0</v>
      </c>
      <c r="F17" s="29" t="s">
        <v>131</v>
      </c>
      <c r="G17" s="29" t="s">
        <v>131</v>
      </c>
      <c r="H17" s="21">
        <v>12</v>
      </c>
      <c r="I17" s="22">
        <f t="shared" si="0"/>
        <v>32</v>
      </c>
    </row>
    <row r="18" spans="1:9" ht="22" customHeight="1" thickBot="1">
      <c r="A18" s="6">
        <v>13</v>
      </c>
      <c r="B18" s="7" t="s">
        <v>130</v>
      </c>
      <c r="C18" s="25">
        <v>29</v>
      </c>
      <c r="D18" s="12" t="s">
        <v>23</v>
      </c>
      <c r="E18" s="29">
        <v>0</v>
      </c>
      <c r="F18" s="29">
        <v>0.16140046296296295</v>
      </c>
      <c r="G18" s="30">
        <f>F18-E18</f>
        <v>0.16140046296296295</v>
      </c>
      <c r="H18" s="21">
        <v>13</v>
      </c>
      <c r="I18" s="22">
        <f t="shared" si="0"/>
        <v>31</v>
      </c>
    </row>
    <row r="19" spans="1:9" ht="22" customHeight="1" thickBot="1">
      <c r="A19" s="6">
        <v>14</v>
      </c>
      <c r="B19" s="7" t="s">
        <v>111</v>
      </c>
      <c r="C19" s="25">
        <v>28</v>
      </c>
      <c r="D19" s="23" t="s">
        <v>14</v>
      </c>
      <c r="E19" s="29">
        <v>0</v>
      </c>
      <c r="F19" s="29">
        <v>0.16145833333333334</v>
      </c>
      <c r="G19" s="30">
        <f>F19-E19</f>
        <v>0.16145833333333334</v>
      </c>
      <c r="H19" s="21">
        <v>14</v>
      </c>
      <c r="I19" s="22">
        <f t="shared" si="0"/>
        <v>30</v>
      </c>
    </row>
    <row r="20" spans="1:9" ht="22" customHeight="1" thickBot="1">
      <c r="A20" s="6">
        <v>15</v>
      </c>
      <c r="B20" s="7" t="s">
        <v>128</v>
      </c>
      <c r="C20" s="25">
        <v>18</v>
      </c>
      <c r="D20" s="12" t="s">
        <v>22</v>
      </c>
      <c r="E20" s="29">
        <v>0</v>
      </c>
      <c r="F20" s="29" t="s">
        <v>142</v>
      </c>
      <c r="G20" s="29" t="s">
        <v>142</v>
      </c>
      <c r="H20" s="21">
        <v>15</v>
      </c>
      <c r="I20" s="22">
        <f t="shared" si="0"/>
        <v>29</v>
      </c>
    </row>
    <row r="21" spans="1:9" ht="22" customHeight="1" thickBot="1">
      <c r="A21" s="6">
        <v>16</v>
      </c>
      <c r="B21" s="7" t="s">
        <v>118</v>
      </c>
      <c r="C21" s="25">
        <v>36</v>
      </c>
      <c r="D21" s="12" t="s">
        <v>18</v>
      </c>
      <c r="E21" s="29">
        <v>0</v>
      </c>
      <c r="F21" s="29" t="s">
        <v>135</v>
      </c>
      <c r="G21" s="29" t="s">
        <v>135</v>
      </c>
      <c r="H21" s="21">
        <v>16</v>
      </c>
      <c r="I21" s="22">
        <f t="shared" si="0"/>
        <v>28</v>
      </c>
    </row>
    <row r="22" spans="1:9" ht="22" customHeight="1" thickBot="1">
      <c r="A22" s="6">
        <v>17</v>
      </c>
      <c r="B22" s="7" t="s">
        <v>125</v>
      </c>
      <c r="C22" s="25">
        <v>25</v>
      </c>
      <c r="D22" s="12" t="s">
        <v>9</v>
      </c>
      <c r="E22" s="29">
        <v>0</v>
      </c>
      <c r="F22" s="29">
        <v>0.17405092592592594</v>
      </c>
      <c r="G22" s="30">
        <f>F22-E22</f>
        <v>0.17405092592592594</v>
      </c>
      <c r="H22" s="21">
        <v>17</v>
      </c>
      <c r="I22" s="22">
        <f t="shared" si="0"/>
        <v>27</v>
      </c>
    </row>
    <row r="23" spans="1:9" ht="22" customHeight="1" thickBot="1">
      <c r="A23" s="6">
        <v>18</v>
      </c>
      <c r="B23" s="7" t="s">
        <v>109</v>
      </c>
      <c r="C23" s="25">
        <v>12</v>
      </c>
      <c r="D23" s="12" t="s">
        <v>13</v>
      </c>
      <c r="E23" s="29">
        <v>0</v>
      </c>
      <c r="F23" s="29" t="s">
        <v>134</v>
      </c>
      <c r="G23" s="29" t="s">
        <v>134</v>
      </c>
      <c r="H23" s="21">
        <v>18</v>
      </c>
      <c r="I23" s="22">
        <f t="shared" si="0"/>
        <v>26</v>
      </c>
    </row>
    <row r="24" spans="1:9" ht="22" customHeight="1" thickBot="1">
      <c r="A24" s="6">
        <v>19</v>
      </c>
      <c r="B24" s="7" t="s">
        <v>126</v>
      </c>
      <c r="C24" s="25">
        <v>30</v>
      </c>
      <c r="D24" s="12" t="s">
        <v>9</v>
      </c>
      <c r="E24" s="29">
        <v>0</v>
      </c>
      <c r="F24" s="29">
        <v>0.17656249999999998</v>
      </c>
      <c r="G24" s="30">
        <f>F24-E24</f>
        <v>0.17656249999999998</v>
      </c>
      <c r="H24" s="21">
        <v>19</v>
      </c>
      <c r="I24" s="22">
        <f t="shared" si="0"/>
        <v>25</v>
      </c>
    </row>
    <row r="25" spans="1:9" ht="22" customHeight="1" thickBot="1">
      <c r="A25" s="6">
        <v>20</v>
      </c>
      <c r="B25" s="7" t="s">
        <v>108</v>
      </c>
      <c r="C25" s="25">
        <v>40</v>
      </c>
      <c r="D25" s="12" t="s">
        <v>10</v>
      </c>
      <c r="E25" s="29">
        <v>0</v>
      </c>
      <c r="F25" s="29" t="s">
        <v>133</v>
      </c>
      <c r="G25" s="29" t="s">
        <v>133</v>
      </c>
      <c r="H25" s="21">
        <v>20</v>
      </c>
      <c r="I25" s="22">
        <f t="shared" si="0"/>
        <v>24</v>
      </c>
    </row>
    <row r="26" spans="1:9" ht="22" customHeight="1" thickBot="1">
      <c r="A26" s="6">
        <v>21</v>
      </c>
      <c r="B26" s="7" t="s">
        <v>110</v>
      </c>
      <c r="C26" s="25">
        <v>32</v>
      </c>
      <c r="D26" s="12" t="s">
        <v>13</v>
      </c>
      <c r="E26" s="29">
        <v>0</v>
      </c>
      <c r="F26" s="29">
        <v>0.17895833333333333</v>
      </c>
      <c r="G26" s="30">
        <f>F26-E26</f>
        <v>0.17895833333333333</v>
      </c>
      <c r="H26" s="21">
        <v>21</v>
      </c>
      <c r="I26" s="22">
        <f t="shared" si="0"/>
        <v>23</v>
      </c>
    </row>
    <row r="27" spans="1:9" ht="22" customHeight="1" thickBot="1">
      <c r="A27" s="6">
        <v>22</v>
      </c>
      <c r="B27" s="7" t="s">
        <v>117</v>
      </c>
      <c r="C27" s="25">
        <v>38</v>
      </c>
      <c r="D27" s="12" t="s">
        <v>18</v>
      </c>
      <c r="E27" s="29">
        <v>0</v>
      </c>
      <c r="F27" s="29">
        <v>0.18038194444444444</v>
      </c>
      <c r="G27" s="30">
        <f>F27-E27</f>
        <v>0.18038194444444444</v>
      </c>
      <c r="H27" s="21">
        <v>22</v>
      </c>
      <c r="I27" s="22">
        <f t="shared" si="0"/>
        <v>22</v>
      </c>
    </row>
    <row r="28" spans="1:9" ht="22" customHeight="1" thickBot="1">
      <c r="A28" s="6">
        <v>23</v>
      </c>
      <c r="B28" s="7" t="s">
        <v>105</v>
      </c>
      <c r="C28" s="25">
        <v>14</v>
      </c>
      <c r="D28" s="12" t="s">
        <v>12</v>
      </c>
      <c r="E28" s="29">
        <v>0</v>
      </c>
      <c r="F28" s="29">
        <v>0.18430555555555553</v>
      </c>
      <c r="G28" s="30">
        <f>F28-E28</f>
        <v>0.18430555555555553</v>
      </c>
      <c r="H28" s="21">
        <v>23</v>
      </c>
      <c r="I28" s="22">
        <f t="shared" si="0"/>
        <v>21</v>
      </c>
    </row>
    <row r="29" spans="1:9" ht="22" customHeight="1" thickBot="1">
      <c r="A29" s="6">
        <v>24</v>
      </c>
      <c r="B29" s="7" t="s">
        <v>124</v>
      </c>
      <c r="C29" s="25">
        <v>15</v>
      </c>
      <c r="D29" s="12" t="s">
        <v>21</v>
      </c>
      <c r="E29" s="29">
        <v>0</v>
      </c>
      <c r="F29" s="29" t="s">
        <v>140</v>
      </c>
      <c r="G29" s="29" t="s">
        <v>140</v>
      </c>
      <c r="H29" s="21">
        <v>24</v>
      </c>
      <c r="I29" s="22">
        <f t="shared" si="0"/>
        <v>20</v>
      </c>
    </row>
    <row r="30" spans="1:9" ht="22" customHeight="1" thickBot="1">
      <c r="A30" s="6">
        <v>25</v>
      </c>
      <c r="B30" s="7" t="s">
        <v>122</v>
      </c>
      <c r="C30" s="25">
        <v>16</v>
      </c>
      <c r="D30" s="12" t="s">
        <v>20</v>
      </c>
      <c r="E30" s="29">
        <v>0</v>
      </c>
      <c r="F30" s="29" t="s">
        <v>139</v>
      </c>
      <c r="G30" s="29" t="s">
        <v>139</v>
      </c>
      <c r="H30" s="21">
        <v>25</v>
      </c>
      <c r="I30" s="22">
        <f t="shared" si="0"/>
        <v>19</v>
      </c>
    </row>
    <row r="31" spans="1:9" ht="22" customHeight="1">
      <c r="A31" s="6">
        <v>26</v>
      </c>
      <c r="B31" s="7" t="s">
        <v>113</v>
      </c>
      <c r="C31" s="25">
        <v>33</v>
      </c>
      <c r="D31" s="12" t="s">
        <v>15</v>
      </c>
      <c r="E31" s="29">
        <v>0</v>
      </c>
      <c r="F31" s="29">
        <v>0.30918981481481483</v>
      </c>
      <c r="G31" s="30">
        <f>F31-E31</f>
        <v>0.30918981481481483</v>
      </c>
      <c r="H31" s="21">
        <v>26</v>
      </c>
      <c r="I31" s="22">
        <f t="shared" si="0"/>
        <v>18</v>
      </c>
    </row>
    <row r="32" spans="1:9" ht="0.65" customHeight="1"/>
    <row r="33" spans="2:5" ht="22" customHeight="1">
      <c r="B33" s="19" t="s">
        <v>41</v>
      </c>
      <c r="C33" s="19"/>
      <c r="D33" s="19"/>
      <c r="E33" s="3"/>
    </row>
    <row r="34" spans="2:5" ht="22" customHeight="1">
      <c r="B34" s="19" t="s">
        <v>42</v>
      </c>
      <c r="C34" s="19"/>
      <c r="D34" s="19"/>
    </row>
    <row r="35" spans="2:5" ht="22" customHeight="1"/>
    <row r="36" spans="2:5" ht="22" customHeight="1"/>
    <row r="37" spans="2:5" ht="22" customHeight="1"/>
    <row r="40" spans="2:5" ht="15" customHeight="1"/>
  </sheetData>
  <sortState ref="B6:I31">
    <sortCondition ref="H6:H31"/>
  </sortState>
  <mergeCells count="3">
    <mergeCell ref="B1:H1"/>
    <mergeCell ref="B2:H2"/>
    <mergeCell ref="F3:H3"/>
  </mergeCells>
  <pageMargins left="0.25" right="0.2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ЮНОШИ - (ООШ) (Ст.Н.)</vt:lpstr>
      <vt:lpstr>Дев. - (ООШ) (Ст.Н.)</vt:lpstr>
      <vt:lpstr>ДЕВ - (СОШ) (Ст.Н.)</vt:lpstr>
      <vt:lpstr>ЮНОШИ - (СОШ) (Ст.Н.)</vt:lpstr>
      <vt:lpstr>БОШ-ЮНОШИ - Личники</vt:lpstr>
      <vt:lpstr>БОШ-Итог (Юноши)</vt:lpstr>
      <vt:lpstr>БОШ-Девушки - Личники</vt:lpstr>
      <vt:lpstr>БОШ-Итог (Дев.)</vt:lpstr>
      <vt:lpstr>ЮНОШИ - (СОШ)</vt:lpstr>
      <vt:lpstr>ДЕВ - (СОШ)</vt:lpstr>
      <vt:lpstr>ЮНОШИ - (ООШ)</vt:lpstr>
      <vt:lpstr>Дев. - (ООШ)</vt:lpstr>
      <vt:lpstr>'БОШ-Итог (Дев.)'!Область_печати</vt:lpstr>
      <vt:lpstr>'БОШ-Итог (Юноши)'!Область_печати</vt:lpstr>
    </vt:vector>
  </TitlesOfParts>
  <Company>Дом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2024-09-20T08:02:00Z</cp:lastPrinted>
  <dcterms:created xsi:type="dcterms:W3CDTF">2011-09-28T18:25:09Z</dcterms:created>
  <dcterms:modified xsi:type="dcterms:W3CDTF">2024-10-22T08:49:05Z</dcterms:modified>
</cp:coreProperties>
</file>